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firstSheet="27" activeTab="28"/>
  </bookViews>
  <sheets>
    <sheet name="一般公共预算部分（扉页1）" sheetId="29" r:id="rId1"/>
    <sheet name="1.一般公共预算收支预算总表-全市" sheetId="1" r:id="rId2"/>
    <sheet name="2一般公共预算收入表-全市" sheetId="2" r:id="rId3"/>
    <sheet name="3一般公共预算支出表-全市" sheetId="5" r:id="rId4"/>
    <sheet name="4一般公共预算收支总表-本级" sheetId="6" r:id="rId5"/>
    <sheet name="5一般公共预算收入表-本级" sheetId="23" r:id="rId6"/>
    <sheet name="6一般公共预算支出表-本级（支出功能科目到类）" sheetId="24" r:id="rId7"/>
    <sheet name="7一般公共预算支出表-本级（支出功能科目到项）" sheetId="25" r:id="rId8"/>
    <sheet name="8一般公共预算支出表-本级（支出经济科目）" sheetId="26" r:id="rId9"/>
    <sheet name="9一般公共预算基本支出表" sheetId="27" r:id="rId10"/>
    <sheet name="10一般公共预算三公--汇总" sheetId="9" r:id="rId11"/>
    <sheet name="11一般公共预算对税收返还和转移支付表" sheetId="28" r:id="rId12"/>
    <sheet name="政府性基金部分（扉页1）" sheetId="30" r:id="rId13"/>
    <sheet name="12政府性基金收支总表-全市" sheetId="31" r:id="rId14"/>
    <sheet name="13政府性基金收入表-全市" sheetId="11" r:id="rId15"/>
    <sheet name="14政府性基金支出表-全市" sheetId="33" r:id="rId16"/>
    <sheet name="15政府性基金收支总表-本级" sheetId="10" r:id="rId17"/>
    <sheet name="16政府性基金收入表-本级" sheetId="12" r:id="rId18"/>
    <sheet name="17政府性基金支出表-本级（类级功能科目）" sheetId="14" r:id="rId19"/>
    <sheet name="18政府性基金支出表-本级（项级功能科目）" sheetId="15" r:id="rId20"/>
    <sheet name="19政府性基金支出表-本级（经济科目）" sheetId="16" r:id="rId21"/>
    <sheet name="20政府性基金预算-对地市转移支付" sheetId="13" r:id="rId22"/>
    <sheet name="国有资本经营预算部分（扉页1）" sheetId="34" r:id="rId23"/>
    <sheet name="21国有资本经营预算收支总表" sheetId="19" r:id="rId24"/>
    <sheet name="21国有资本经营预算收入预算表" sheetId="20" r:id="rId25"/>
    <sheet name="22全市国有资本经营预算支出表" sheetId="21" r:id="rId26"/>
    <sheet name="23国有资本经营预算对下提前告知表" sheetId="22" r:id="rId27"/>
    <sheet name="社会保险基金预算部分（扉页1）" sheetId="35" r:id="rId28"/>
    <sheet name="24社保基金预算收支总表" sheetId="36" r:id="rId29"/>
  </sheets>
  <definedNames>
    <definedName name="_xlnm._FilterDatabase" localSheetId="3" hidden="1">'3一般公共预算支出表-全市'!$A$5:$I$1279</definedName>
    <definedName name="_xlnm._FilterDatabase" localSheetId="7" hidden="1">'7一般公共预算支出表-本级（支出功能科目到项）'!$A$5:$D$477</definedName>
    <definedName name="_xlnm._FilterDatabase" localSheetId="9" hidden="1">'9一般公共预算基本支出表'!$A$5:$G$3702</definedName>
  </definedNames>
  <calcPr calcId="144525"/>
</workbook>
</file>

<file path=xl/sharedStrings.xml><?xml version="1.0" encoding="utf-8"?>
<sst xmlns="http://schemas.openxmlformats.org/spreadsheetml/2006/main" count="10567" uniqueCount="2583">
  <si>
    <t>一般公共预算</t>
  </si>
  <si>
    <t>附件1</t>
  </si>
  <si>
    <t>2024年那曲市一般公共预算收支预算总表</t>
  </si>
  <si>
    <t>金额单位：万元</t>
  </si>
  <si>
    <t>收入</t>
  </si>
  <si>
    <t>支出</t>
  </si>
  <si>
    <t>项    目</t>
  </si>
  <si>
    <t>预算数</t>
  </si>
  <si>
    <t>项目</t>
  </si>
  <si>
    <t>金额</t>
  </si>
  <si>
    <t>本级收入合计</t>
  </si>
  <si>
    <t>本级支出合计</t>
  </si>
  <si>
    <t>预备费</t>
  </si>
  <si>
    <t>地方政府一般债务收入</t>
  </si>
  <si>
    <t>地方政府一般债务还本支出</t>
  </si>
  <si>
    <t>转移性收入</t>
  </si>
  <si>
    <t>2,225,314.26</t>
  </si>
  <si>
    <t>转移性支出</t>
  </si>
  <si>
    <t xml:space="preserve">  上级补助收入</t>
  </si>
  <si>
    <t>1,990,823.00</t>
  </si>
  <si>
    <t xml:space="preserve">  补助下级支出
</t>
  </si>
  <si>
    <t xml:space="preserve">    一般性转移支付收入</t>
  </si>
  <si>
    <t>1,971,407.00</t>
  </si>
  <si>
    <t xml:space="preserve">    一般性转移支付
</t>
  </si>
  <si>
    <t xml:space="preserve">    专项转移支付收入</t>
  </si>
  <si>
    <t>19,416.00</t>
  </si>
  <si>
    <t xml:space="preserve">    专项转移支付
</t>
  </si>
  <si>
    <t xml:space="preserve">  省补助计划单列市收入</t>
  </si>
  <si>
    <t xml:space="preserve">  计划单列市上解省支出
</t>
  </si>
  <si>
    <t xml:space="preserve">  下级上解收入</t>
  </si>
  <si>
    <t xml:space="preserve">  上解上级支出
</t>
  </si>
  <si>
    <t>3,766.00</t>
  </si>
  <si>
    <t xml:space="preserve">    体制上解收入</t>
  </si>
  <si>
    <t xml:space="preserve">    体制上解支出
</t>
  </si>
  <si>
    <t xml:space="preserve">    专项上解收入</t>
  </si>
  <si>
    <t xml:space="preserve">    专项上解支出
</t>
  </si>
  <si>
    <t xml:space="preserve">  接受其他地区援助收入</t>
  </si>
  <si>
    <t xml:space="preserve">  援助其他地区支出
</t>
  </si>
  <si>
    <t xml:space="preserve">  调入资金</t>
  </si>
  <si>
    <t xml:space="preserve">  调出资金
</t>
  </si>
  <si>
    <t xml:space="preserve">    从政府性基金预算调入
</t>
  </si>
  <si>
    <t xml:space="preserve">
</t>
  </si>
  <si>
    <t xml:space="preserve">    从国有资本经营预算调入
</t>
  </si>
  <si>
    <t xml:space="preserve">    从其他资金调入
</t>
  </si>
  <si>
    <t xml:space="preserve">  动用预算稳定调节基金
</t>
  </si>
  <si>
    <t xml:space="preserve">  安排预算稳定调节基金
</t>
  </si>
  <si>
    <t xml:space="preserve">  补充预算周转金
</t>
  </si>
  <si>
    <t xml:space="preserve">  地方政府一般债务转贷收入
</t>
  </si>
  <si>
    <t xml:space="preserve">  地方政府一般债务转贷支出
</t>
  </si>
  <si>
    <t xml:space="preserve">  上年结转收入
</t>
  </si>
  <si>
    <t xml:space="preserve">  年终结转
</t>
  </si>
  <si>
    <t xml:space="preserve">  上年结余收入</t>
  </si>
  <si>
    <t xml:space="preserve">  年终结余</t>
  </si>
  <si>
    <t>收入总计</t>
  </si>
  <si>
    <t>支出总计</t>
  </si>
  <si>
    <t>附件2</t>
  </si>
  <si>
    <t>2024年全市一般公共预算收入表</t>
  </si>
  <si>
    <t>单位：万元</t>
  </si>
  <si>
    <t>代码</t>
  </si>
  <si>
    <t>名称</t>
  </si>
  <si>
    <t>全市</t>
  </si>
  <si>
    <t>备注</t>
  </si>
  <si>
    <t xml:space="preserve">  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</si>
  <si>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</si>
  <si>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</si>
  <si>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</si>
  <si>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</si>
  <si>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</si>
  <si>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</si>
  <si>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</si>
  <si>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</si>
  <si>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</si>
  <si>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</si>
  <si>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</si>
  <si>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</si>
  <si>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</si>
  <si>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</si>
  <si>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</si>
  <si>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</si>
  <si>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</si>
  <si>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</si>
  <si>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</si>
  <si>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其他收入</t>
  </si>
  <si>
    <t>表3</t>
  </si>
  <si>
    <t>2024年那曲市一般公共预算本级支出功能分类明细表</t>
  </si>
  <si>
    <t xml:space="preserve">  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</si>
  <si>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</si>
  <si>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</si>
  <si>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</si>
  <si>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</si>
  <si>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</si>
  <si>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</si>
  <si>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</si>
  <si>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</si>
  <si>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</si>
  <si>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</si>
  <si>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</si>
  <si>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</si>
  <si>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</si>
  <si>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</si>
  <si>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</si>
  <si>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</si>
  <si>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</si>
  <si>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</si>
  <si>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</si>
  <si>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</si>
  <si>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</si>
  <si>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</si>
  <si>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</si>
  <si>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</si>
  <si>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</si>
  <si>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</si>
  <si>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</si>
  <si>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</si>
  <si>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</si>
  <si>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</si>
  <si>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</si>
  <si>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</si>
  <si>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</si>
  <si>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</si>
  <si>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</si>
  <si>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</si>
  <si>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</si>
  <si>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</si>
  <si>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</si>
  <si>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</si>
  <si>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</si>
  <si>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</si>
  <si>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</si>
  <si>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</si>
  <si>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</si>
  <si>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</si>
  <si>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</si>
  <si>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</si>
  <si>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</si>
  <si>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</si>
  <si>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</si>
  <si>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</si>
  <si>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</si>
  <si>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</si>
  <si>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</si>
  <si>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</si>
  <si>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</si>
  <si>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</si>
  <si>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</si>
  <si>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</si>
  <si>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</si>
  <si>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</si>
  <si>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</si>
  <si>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</si>
  <si>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</si>
  <si>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</si>
  <si>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</si>
  <si>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</si>
  <si>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</si>
  <si>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</si>
  <si>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</si>
  <si>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</si>
  <si>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</si>
  <si>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</si>
  <si>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</si>
  <si>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</si>
  <si>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</si>
  <si>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</si>
  <si>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</si>
  <si>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</si>
  <si>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</si>
  <si>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</si>
  <si>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</si>
  <si>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</si>
  <si>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</si>
  <si>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</si>
  <si>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</si>
  <si>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</si>
  <si>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</si>
  <si>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</si>
  <si>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</si>
  <si>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</si>
  <si>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</si>
  <si>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</si>
  <si>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</si>
  <si>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</si>
  <si>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</si>
  <si>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</si>
  <si>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</si>
  <si>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</si>
  <si>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</si>
  <si>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</si>
  <si>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</si>
  <si>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</si>
  <si>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</si>
  <si>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</si>
  <si>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</si>
  <si>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</si>
  <si>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</si>
  <si>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</si>
  <si>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</si>
  <si>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</si>
  <si>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</si>
  <si>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</si>
  <si>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</si>
  <si>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</si>
  <si>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</si>
  <si>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</si>
  <si>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</si>
  <si>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</si>
  <si>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</si>
  <si>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</si>
  <si>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</si>
  <si>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</si>
  <si>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  信访事务</t>
  </si>
  <si>
    <t xml:space="preserve">      信访业务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</si>
  <si>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</si>
  <si>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</si>
  <si>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</si>
  <si>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</si>
  <si>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</si>
  <si>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</si>
  <si>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</si>
  <si>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</si>
  <si>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</si>
  <si>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</si>
  <si>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</si>
  <si>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其他外交支出</t>
  </si>
  <si>
    <t xml:space="preserve">      其他外交支出</t>
  </si>
  <si>
    <t xml:space="preserve">  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</si>
  <si>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</si>
  <si>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</si>
  <si>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</si>
  <si>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</si>
  <si>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</si>
  <si>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</si>
  <si>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</si>
  <si>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</si>
  <si>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</si>
  <si>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</si>
  <si>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</si>
  <si>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</si>
  <si>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</si>
  <si>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</si>
  <si>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</si>
  <si>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</si>
  <si>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</si>
  <si>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</si>
  <si>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</si>
  <si>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</si>
  <si>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</si>
  <si>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</si>
  <si>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</si>
  <si>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</si>
  <si>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</si>
  <si>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</si>
  <si>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</si>
  <si>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</si>
  <si>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</si>
  <si>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</si>
  <si>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</si>
  <si>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</si>
  <si>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</si>
  <si>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</si>
  <si>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</si>
  <si>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</si>
  <si>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</si>
  <si>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</si>
  <si>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</si>
  <si>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</si>
  <si>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</si>
  <si>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</si>
  <si>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</si>
  <si>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</si>
  <si>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</si>
  <si>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</si>
  <si>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</si>
  <si>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</si>
  <si>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</si>
  <si>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</si>
  <si>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</si>
  <si>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</si>
  <si>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</si>
  <si>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</si>
  <si>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</si>
  <si>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</si>
  <si>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</si>
  <si>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</si>
  <si>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</si>
  <si>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</si>
  <si>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</si>
  <si>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</si>
  <si>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</si>
  <si>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</si>
  <si>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</si>
  <si>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</si>
  <si>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</si>
  <si>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</si>
  <si>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</si>
  <si>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</si>
  <si>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</si>
  <si>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</si>
  <si>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</si>
  <si>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</si>
  <si>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</si>
  <si>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</si>
  <si>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</si>
  <si>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</si>
  <si>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</si>
  <si>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</si>
  <si>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</si>
  <si>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</si>
  <si>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</si>
  <si>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</si>
  <si>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</si>
  <si>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</si>
  <si>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</si>
  <si>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</si>
  <si>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</si>
  <si>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</si>
  <si>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</si>
  <si>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</si>
  <si>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</si>
  <si>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</si>
  <si>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</si>
  <si>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</si>
  <si>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</si>
  <si>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</si>
  <si>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</si>
  <si>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</si>
  <si>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</si>
  <si>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</si>
  <si>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</si>
  <si>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</si>
  <si>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</si>
  <si>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</si>
  <si>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</si>
  <si>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</si>
  <si>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</si>
  <si>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</si>
  <si>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</si>
  <si>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</si>
  <si>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</si>
  <si>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</si>
  <si>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</si>
  <si>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</si>
  <si>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</si>
  <si>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</si>
  <si>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</si>
  <si>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</si>
  <si>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</si>
  <si>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</si>
  <si>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</si>
  <si>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</si>
  <si>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</si>
  <si>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</si>
  <si>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</si>
  <si>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</si>
  <si>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</si>
  <si>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</si>
  <si>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</si>
  <si>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</si>
  <si>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</si>
  <si>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</si>
  <si>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</si>
  <si>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</si>
  <si>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</si>
  <si>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</si>
  <si>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</si>
  <si>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</si>
  <si>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</si>
  <si>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</si>
  <si>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</si>
  <si>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</si>
  <si>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</si>
  <si>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</si>
  <si>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</si>
  <si>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</si>
  <si>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</si>
  <si>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</si>
  <si>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</si>
  <si>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</si>
  <si>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</si>
  <si>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</si>
  <si>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</si>
  <si>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</si>
  <si>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</si>
  <si>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</si>
  <si>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</si>
  <si>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</si>
  <si>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</si>
  <si>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</si>
  <si>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</si>
  <si>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</si>
  <si>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</si>
  <si>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</si>
  <si>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</si>
  <si>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</si>
  <si>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</si>
  <si>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</si>
  <si>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</si>
  <si>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</si>
  <si>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</si>
  <si>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</si>
  <si>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</si>
  <si>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</si>
  <si>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</si>
  <si>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</si>
  <si>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</si>
  <si>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</si>
  <si>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</si>
  <si>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</si>
  <si>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</si>
  <si>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</si>
  <si>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</si>
  <si>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</si>
  <si>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</si>
  <si>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</si>
  <si>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</si>
  <si>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</si>
  <si>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</si>
  <si>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</si>
  <si>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</si>
  <si>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</si>
  <si>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</si>
  <si>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</si>
  <si>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</si>
  <si>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</si>
  <si>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</si>
  <si>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</si>
  <si>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</si>
  <si>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</si>
  <si>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</si>
  <si>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</si>
  <si>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</si>
  <si>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</si>
  <si>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</si>
  <si>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</si>
  <si>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</si>
  <si>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</si>
  <si>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</si>
  <si>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</si>
  <si>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</si>
  <si>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</si>
  <si>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</si>
  <si>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</si>
  <si>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</si>
  <si>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</si>
  <si>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</si>
  <si>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</si>
  <si>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</si>
  <si>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</si>
  <si>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</si>
  <si>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</si>
  <si>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</si>
  <si>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</si>
  <si>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</si>
  <si>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</si>
  <si>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</si>
  <si>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</si>
  <si>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</si>
  <si>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</si>
  <si>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</si>
  <si>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</si>
  <si>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</si>
  <si>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</si>
  <si>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</si>
  <si>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</si>
  <si>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</si>
  <si>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</si>
  <si>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</si>
  <si>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</si>
  <si>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</si>
  <si>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</si>
  <si>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</si>
  <si>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</si>
  <si>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</si>
  <si>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</si>
  <si>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</si>
  <si>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</si>
  <si>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</si>
  <si>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</si>
  <si>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</si>
  <si>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</si>
  <si>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</si>
  <si>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</si>
  <si>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</si>
  <si>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</si>
  <si>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</si>
  <si>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</si>
  <si>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</si>
  <si>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</si>
  <si>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</si>
  <si>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</si>
  <si>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</si>
  <si>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</si>
  <si>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</si>
  <si>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</si>
  <si>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</si>
  <si>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</si>
  <si>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</si>
  <si>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</si>
  <si>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</si>
  <si>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</si>
  <si>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</si>
  <si>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</si>
  <si>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</si>
  <si>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</si>
  <si>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</si>
  <si>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</si>
  <si>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</si>
  <si>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</si>
  <si>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</si>
  <si>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</si>
  <si>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</si>
  <si>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</si>
  <si>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</si>
  <si>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</si>
  <si>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</si>
  <si>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</si>
  <si>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</si>
  <si>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</si>
  <si>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</si>
  <si>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</si>
  <si>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</si>
  <si>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</si>
  <si>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</si>
  <si>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</si>
  <si>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</si>
  <si>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</si>
  <si>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</si>
  <si>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</si>
  <si>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</si>
  <si>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</si>
  <si>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</si>
  <si>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</si>
  <si>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</si>
  <si>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</si>
  <si>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</si>
  <si>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</si>
  <si>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</si>
  <si>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</si>
  <si>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</si>
  <si>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</si>
  <si>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</si>
  <si>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</si>
  <si>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</si>
  <si>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</si>
  <si>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</si>
  <si>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</si>
  <si>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</si>
  <si>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</si>
  <si>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</si>
  <si>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</si>
  <si>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</si>
  <si>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</si>
  <si>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</si>
  <si>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</si>
  <si>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</si>
  <si>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</si>
  <si>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</si>
  <si>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</si>
  <si>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</si>
  <si>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</si>
  <si>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</si>
  <si>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</si>
  <si>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</si>
  <si>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</si>
  <si>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</si>
  <si>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</si>
  <si>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</si>
  <si>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</si>
  <si>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</si>
  <si>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</si>
  <si>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</si>
  <si>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</si>
  <si>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</si>
  <si>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</si>
  <si>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</si>
  <si>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</si>
  <si>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</si>
  <si>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</si>
  <si>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</si>
  <si>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</si>
  <si>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</si>
  <si>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</si>
  <si>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</si>
  <si>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</si>
  <si>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</si>
  <si>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</si>
  <si>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</si>
  <si>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</si>
  <si>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</si>
  <si>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</si>
  <si>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</si>
  <si>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</si>
  <si>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</si>
  <si>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</si>
  <si>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</si>
  <si>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</si>
  <si>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</si>
  <si>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</si>
  <si>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</si>
  <si>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</si>
  <si>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</si>
  <si>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</si>
  <si>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</si>
  <si>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</si>
  <si>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</si>
  <si>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</si>
  <si>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</si>
  <si>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</si>
  <si>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</si>
  <si>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</si>
  <si>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</si>
  <si>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</si>
  <si>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</si>
  <si>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</si>
  <si>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</si>
  <si>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</si>
  <si>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</si>
  <si>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</si>
  <si>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</si>
  <si>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</si>
  <si>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</si>
  <si>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</si>
  <si>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</si>
  <si>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</si>
  <si>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</si>
  <si>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</si>
  <si>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</si>
  <si>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</si>
  <si>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</si>
  <si>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</si>
  <si>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</si>
  <si>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</si>
  <si>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</si>
  <si>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</si>
  <si>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</si>
  <si>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</si>
  <si>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</si>
  <si>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</si>
  <si>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</si>
  <si>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</si>
  <si>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</si>
  <si>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</si>
  <si>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</si>
  <si>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</si>
  <si>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</si>
  <si>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</si>
  <si>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</si>
  <si>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</si>
  <si>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</si>
  <si>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</si>
  <si>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</si>
  <si>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</si>
  <si>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</si>
  <si>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</si>
  <si>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</si>
  <si>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</si>
  <si>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</si>
  <si>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</si>
  <si>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</si>
  <si>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</si>
  <si>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</si>
  <si>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</si>
  <si>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</si>
  <si>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</si>
  <si>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</si>
  <si>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</si>
  <si>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</si>
  <si>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</si>
  <si>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</si>
  <si>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</si>
  <si>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</si>
  <si>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</si>
  <si>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</si>
  <si>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</si>
  <si>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</si>
  <si>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</si>
  <si>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</si>
  <si>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</si>
  <si>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</si>
  <si>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</si>
  <si>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</si>
  <si>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</si>
  <si>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</si>
  <si>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</si>
  <si>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</si>
  <si>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</si>
  <si>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</si>
  <si>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</si>
  <si>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</si>
  <si>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</si>
  <si>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</si>
  <si>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</si>
  <si>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</si>
  <si>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</si>
  <si>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</si>
  <si>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</si>
  <si>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</si>
  <si>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</si>
  <si>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</si>
  <si>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</si>
  <si>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</si>
  <si>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</si>
  <si>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</si>
  <si>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</si>
  <si>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</si>
  <si>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</si>
  <si>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</si>
  <si>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</si>
  <si>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</si>
  <si>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</si>
  <si>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</si>
  <si>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</si>
  <si>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</si>
  <si>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</si>
  <si>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</si>
  <si>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</si>
  <si>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</si>
  <si>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</si>
  <si>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</si>
  <si>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</si>
  <si>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</si>
  <si>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</si>
  <si>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</si>
  <si>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</si>
  <si>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</si>
  <si>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</si>
  <si>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</si>
  <si>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</si>
  <si>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</si>
  <si>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</si>
  <si>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</si>
  <si>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</si>
  <si>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</si>
  <si>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</si>
  <si>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</si>
  <si>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</si>
  <si>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</si>
  <si>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</si>
  <si>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</si>
  <si>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</si>
  <si>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</si>
  <si>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</si>
  <si>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</si>
  <si>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</si>
  <si>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</si>
  <si>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</si>
  <si>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</si>
  <si>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</si>
  <si>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</si>
  <si>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</si>
  <si>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</si>
  <si>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</si>
  <si>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</si>
  <si>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</si>
  <si>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</si>
  <si>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</si>
  <si>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</si>
  <si>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</si>
  <si>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</si>
  <si>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</si>
  <si>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</si>
  <si>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</si>
  <si>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</si>
  <si>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</si>
  <si>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</si>
  <si>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</si>
  <si>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</si>
  <si>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</si>
  <si>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</si>
  <si>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</si>
  <si>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</si>
  <si>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</si>
  <si>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</si>
  <si>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</si>
  <si>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</si>
  <si>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</si>
  <si>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</si>
  <si>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</si>
  <si>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</si>
  <si>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</si>
  <si>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</si>
  <si>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</si>
  <si>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</si>
  <si>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</si>
  <si>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</si>
  <si>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</si>
  <si>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</si>
  <si>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</si>
  <si>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</si>
  <si>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</si>
  <si>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</si>
  <si>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</si>
  <si>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</si>
  <si>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</si>
  <si>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</si>
  <si>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</si>
  <si>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</si>
  <si>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</si>
  <si>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</si>
  <si>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</si>
  <si>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</si>
  <si>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</si>
  <si>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</si>
  <si>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</si>
  <si>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</si>
  <si>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</si>
  <si>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</si>
  <si>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</si>
  <si>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</si>
  <si>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</si>
  <si>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</si>
  <si>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</si>
  <si>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</si>
  <si>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</si>
  <si>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</si>
  <si>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</si>
  <si>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</si>
  <si>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</si>
  <si>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</si>
  <si>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</si>
  <si>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</si>
  <si>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</si>
  <si>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</si>
  <si>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</si>
  <si>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</si>
  <si>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</si>
  <si>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</si>
  <si>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</si>
  <si>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</si>
  <si>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</si>
  <si>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</si>
  <si>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</si>
  <si>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</si>
  <si>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</si>
  <si>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</si>
  <si>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</si>
  <si>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</si>
  <si>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</si>
  <si>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</si>
  <si>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</si>
  <si>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</si>
  <si>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</si>
  <si>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</si>
  <si>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</si>
  <si>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</si>
  <si>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</si>
  <si>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</si>
  <si>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</si>
  <si>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</si>
  <si>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</si>
  <si>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</si>
  <si>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</si>
  <si>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</si>
  <si>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</si>
  <si>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</si>
  <si>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</si>
  <si>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</si>
  <si>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</si>
  <si>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</si>
  <si>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</si>
  <si>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</si>
  <si>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</si>
  <si>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</si>
  <si>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</si>
  <si>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</si>
  <si>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</si>
  <si>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</si>
  <si>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</si>
  <si>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</si>
  <si>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</si>
  <si>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</si>
  <si>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</si>
  <si>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</si>
  <si>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</si>
  <si>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</si>
  <si>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</si>
  <si>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</si>
  <si>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</si>
  <si>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</si>
  <si>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</si>
  <si>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</si>
  <si>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</si>
  <si>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</si>
  <si>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</si>
  <si>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</si>
  <si>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</si>
  <si>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</si>
  <si>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</si>
  <si>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</si>
  <si>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</si>
  <si>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</si>
  <si>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</si>
  <si>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</si>
  <si>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</si>
  <si>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</si>
  <si>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</si>
  <si>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</si>
  <si>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</si>
  <si>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</si>
  <si>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</si>
  <si>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</si>
  <si>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</si>
  <si>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</si>
  <si>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</si>
  <si>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</si>
  <si>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</si>
  <si>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</si>
  <si>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</si>
  <si>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</si>
  <si>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</si>
  <si>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</si>
  <si>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</si>
  <si>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</si>
  <si>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</si>
  <si>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</si>
  <si>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</si>
  <si>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</si>
  <si>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</si>
  <si>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</si>
  <si>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</si>
  <si>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</si>
  <si>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</si>
  <si>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</si>
  <si>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</si>
  <si>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</si>
  <si>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</si>
  <si>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</si>
  <si>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</si>
  <si>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</si>
  <si>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</si>
  <si>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</si>
  <si>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</si>
  <si>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</si>
  <si>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</si>
  <si>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</si>
  <si>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</si>
  <si>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</si>
  <si>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</si>
  <si>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</si>
  <si>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</si>
  <si>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</si>
  <si>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</si>
  <si>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</si>
  <si>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</si>
  <si>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</si>
  <si>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</si>
  <si>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</si>
  <si>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</si>
  <si>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</si>
  <si>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</si>
  <si>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</si>
  <si>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</si>
  <si>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</si>
  <si>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</si>
  <si>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</si>
  <si>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</si>
  <si>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</si>
  <si>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</si>
  <si>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</si>
  <si>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</si>
  <si>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</si>
  <si>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</si>
  <si>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</si>
  <si>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</si>
  <si>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</si>
  <si>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</si>
  <si>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</si>
  <si>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</si>
  <si>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</si>
  <si>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</si>
  <si>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</si>
  <si>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</si>
  <si>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</si>
  <si>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</si>
  <si>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</si>
  <si>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</si>
  <si>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</si>
  <si>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</si>
  <si>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</si>
  <si>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</si>
  <si>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</si>
  <si>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</si>
  <si>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</si>
  <si>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</si>
  <si>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</si>
  <si>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</si>
  <si>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</si>
  <si>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</si>
  <si>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</si>
  <si>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</si>
  <si>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</si>
  <si>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</si>
  <si>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</si>
  <si>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</si>
  <si>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</si>
  <si>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</si>
  <si>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</si>
  <si>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</si>
  <si>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</si>
  <si>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</si>
  <si>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</si>
  <si>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</si>
  <si>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</si>
  <si>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</si>
  <si>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</si>
  <si>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</si>
  <si>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</si>
  <si>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</si>
  <si>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</si>
  <si>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</si>
  <si>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</si>
  <si>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</si>
  <si>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</si>
  <si>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</si>
  <si>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</si>
  <si>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</si>
  <si>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</si>
  <si>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</si>
  <si>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</si>
  <si>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</si>
  <si>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</si>
  <si>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</si>
  <si>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</si>
  <si>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</si>
  <si>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</si>
  <si>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</si>
  <si>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</si>
  <si>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</si>
  <si>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</si>
  <si>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</si>
  <si>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</si>
  <si>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</si>
  <si>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</si>
  <si>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</si>
  <si>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</si>
  <si>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</si>
  <si>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</si>
  <si>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</si>
  <si>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</si>
  <si>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</si>
  <si>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</si>
  <si>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</si>
  <si>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</si>
  <si>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</si>
  <si>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</si>
  <si>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</si>
  <si>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</si>
  <si>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</si>
  <si>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</si>
  <si>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</si>
  <si>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</si>
  <si>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</si>
  <si>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</si>
  <si>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</si>
  <si>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</si>
  <si>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</si>
  <si>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</si>
  <si>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预备费</t>
  </si>
  <si>
    <t xml:space="preserve">  其他支出</t>
  </si>
  <si>
    <t xml:space="preserve">    年初预留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</si>
  <si>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</si>
  <si>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</si>
  <si>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</si>
  <si>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</si>
  <si>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</si>
  <si>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</si>
  <si>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</si>
  <si>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地方政府一般债务发行费用支出</t>
  </si>
  <si>
    <t>表4</t>
  </si>
  <si>
    <t>2024年本级一般公共预算收支预算总表</t>
  </si>
  <si>
    <t>附件5</t>
  </si>
  <si>
    <t>2024年市本级一般公共预算收入表</t>
  </si>
  <si>
    <t>附件6：</t>
  </si>
  <si>
    <t>2024年那曲市一般公共预算本级支出预算表</t>
  </si>
  <si>
    <t>201</t>
  </si>
  <si>
    <t>一般公共服务支出</t>
  </si>
  <si>
    <t>70,043.96</t>
  </si>
  <si>
    <t>203</t>
  </si>
  <si>
    <t>国防支出</t>
  </si>
  <si>
    <t>100.75</t>
  </si>
  <si>
    <t>204</t>
  </si>
  <si>
    <t>公共安全支出</t>
  </si>
  <si>
    <t>72,617.61</t>
  </si>
  <si>
    <t>205</t>
  </si>
  <si>
    <t>教育支出</t>
  </si>
  <si>
    <t>115,041.30</t>
  </si>
  <si>
    <t>206</t>
  </si>
  <si>
    <t>科学技术支出</t>
  </si>
  <si>
    <t>1,907.07</t>
  </si>
  <si>
    <t>207</t>
  </si>
  <si>
    <t>文化旅游体育与传媒支出</t>
  </si>
  <si>
    <t>18,048.05</t>
  </si>
  <si>
    <t>208</t>
  </si>
  <si>
    <t>社会保障和就业支出</t>
  </si>
  <si>
    <t>62,071.05</t>
  </si>
  <si>
    <t>210</t>
  </si>
  <si>
    <t>卫生健康支出</t>
  </si>
  <si>
    <t>65,765.71</t>
  </si>
  <si>
    <t>211</t>
  </si>
  <si>
    <t>节能环保支出</t>
  </si>
  <si>
    <t>21,669.77</t>
  </si>
  <si>
    <t>212</t>
  </si>
  <si>
    <t>城乡社区支出</t>
  </si>
  <si>
    <t>31,332.07</t>
  </si>
  <si>
    <t>213</t>
  </si>
  <si>
    <t>农林水支出</t>
  </si>
  <si>
    <t>59,635.74</t>
  </si>
  <si>
    <t>214</t>
  </si>
  <si>
    <t>交通运输支出</t>
  </si>
  <si>
    <t>74,490.30</t>
  </si>
  <si>
    <t>215</t>
  </si>
  <si>
    <t>资源勘探工业信息等支出</t>
  </si>
  <si>
    <t>4,797.32</t>
  </si>
  <si>
    <t>216</t>
  </si>
  <si>
    <t>商业服务业等支出</t>
  </si>
  <si>
    <t>12,956.09</t>
  </si>
  <si>
    <t>220</t>
  </si>
  <si>
    <t>自然资源海洋气象等支出</t>
  </si>
  <si>
    <t>2,780.21</t>
  </si>
  <si>
    <t>221</t>
  </si>
  <si>
    <t>住房保障支出</t>
  </si>
  <si>
    <t>30,362.00</t>
  </si>
  <si>
    <t>222</t>
  </si>
  <si>
    <t>粮油物资储备支出</t>
  </si>
  <si>
    <t>489.85</t>
  </si>
  <si>
    <t>224</t>
  </si>
  <si>
    <t>灾害防治及应急管理支出</t>
  </si>
  <si>
    <t>13,496.46</t>
  </si>
  <si>
    <t>229</t>
  </si>
  <si>
    <t>其他支出</t>
  </si>
  <si>
    <t>14,716.56</t>
  </si>
  <si>
    <t>232</t>
  </si>
  <si>
    <t>债务付息支出</t>
  </si>
  <si>
    <t>7,602.43</t>
  </si>
  <si>
    <t>合计</t>
  </si>
  <si>
    <t>679,924.30</t>
  </si>
  <si>
    <t>附件7：</t>
  </si>
  <si>
    <t>人大事务</t>
  </si>
  <si>
    <t>3,178.35</t>
  </si>
  <si>
    <t>行政运行</t>
  </si>
  <si>
    <t>2,829.49</t>
  </si>
  <si>
    <t>人大会议</t>
  </si>
  <si>
    <t>112.40</t>
  </si>
  <si>
    <t>人大立法</t>
  </si>
  <si>
    <t>37.73</t>
  </si>
  <si>
    <t>人大监督</t>
  </si>
  <si>
    <t>23.60</t>
  </si>
  <si>
    <t>人大代表履职能力提升</t>
  </si>
  <si>
    <t>45.55</t>
  </si>
  <si>
    <t>代表工作</t>
  </si>
  <si>
    <t>102.42</t>
  </si>
  <si>
    <t>其他人大事务支出</t>
  </si>
  <si>
    <t>27.16</t>
  </si>
  <si>
    <t>政协事务</t>
  </si>
  <si>
    <t>3,868.07</t>
  </si>
  <si>
    <t>3,408.84</t>
  </si>
  <si>
    <t>政协会议</t>
  </si>
  <si>
    <t>130.00</t>
  </si>
  <si>
    <t>委员视察</t>
  </si>
  <si>
    <t>170.50</t>
  </si>
  <si>
    <t>其他政协事务支出</t>
  </si>
  <si>
    <t>158.73</t>
  </si>
  <si>
    <t>政府办公厅（室）及相关机构事务</t>
  </si>
  <si>
    <t>8,625.82</t>
  </si>
  <si>
    <t>7,476.36</t>
  </si>
  <si>
    <t>机关服务</t>
  </si>
  <si>
    <t>41.56</t>
  </si>
  <si>
    <t>专项业务及机关事务管理</t>
  </si>
  <si>
    <t>400.00</t>
  </si>
  <si>
    <t>其他政府办公厅（室）及相关机构事务支出</t>
  </si>
  <si>
    <t>707.90</t>
  </si>
  <si>
    <t>发展与改革事务</t>
  </si>
  <si>
    <t>3,728.22</t>
  </si>
  <si>
    <t>3,026.91</t>
  </si>
  <si>
    <t>物价管理</t>
  </si>
  <si>
    <t>7.13</t>
  </si>
  <si>
    <t>其他发展与改革事务支出</t>
  </si>
  <si>
    <t>694.17</t>
  </si>
  <si>
    <t>统计信息事务</t>
  </si>
  <si>
    <t>1,495.90</t>
  </si>
  <si>
    <t>1,174.47</t>
  </si>
  <si>
    <t>专项统计业务</t>
  </si>
  <si>
    <t>69.93</t>
  </si>
  <si>
    <t>统计管理</t>
  </si>
  <si>
    <t>专项普查活动</t>
  </si>
  <si>
    <t>126.50</t>
  </si>
  <si>
    <t>统计抽样调查</t>
  </si>
  <si>
    <t>125.00</t>
  </si>
  <si>
    <t>其他统计信息事务支出</t>
  </si>
  <si>
    <t>财政事务</t>
  </si>
  <si>
    <t>3,644.66</t>
  </si>
  <si>
    <t>2,087.56</t>
  </si>
  <si>
    <t>信息化建设</t>
  </si>
  <si>
    <t>财政委托业务支出</t>
  </si>
  <si>
    <t>1,160.42</t>
  </si>
  <si>
    <t>其他财政事务支出</t>
  </si>
  <si>
    <t>396.68</t>
  </si>
  <si>
    <t>税收事务</t>
  </si>
  <si>
    <t>300.00</t>
  </si>
  <si>
    <t>其他税收事务支出</t>
  </si>
  <si>
    <t>审计事务</t>
  </si>
  <si>
    <t>1,624.68</t>
  </si>
  <si>
    <t>1,041.01</t>
  </si>
  <si>
    <t>审计业务</t>
  </si>
  <si>
    <t>341.62</t>
  </si>
  <si>
    <t>67.76</t>
  </si>
  <si>
    <t>其他审计事务支出</t>
  </si>
  <si>
    <t>174.28</t>
  </si>
  <si>
    <t>纪检监察事务</t>
  </si>
  <si>
    <t>5,561.60</t>
  </si>
  <si>
    <t>4,476.55</t>
  </si>
  <si>
    <t>大案要案查处</t>
  </si>
  <si>
    <t>329.26</t>
  </si>
  <si>
    <t>巡视工作</t>
  </si>
  <si>
    <t>342.11</t>
  </si>
  <si>
    <t>其他纪检监察事务支出</t>
  </si>
  <si>
    <t>413.68</t>
  </si>
  <si>
    <t>商贸事务</t>
  </si>
  <si>
    <t>1,991.84</t>
  </si>
  <si>
    <t>990.57</t>
  </si>
  <si>
    <t>招商引资</t>
  </si>
  <si>
    <t>335.45</t>
  </si>
  <si>
    <t>事业运行</t>
  </si>
  <si>
    <t>10.85</t>
  </si>
  <si>
    <t>其他商贸事务支出</t>
  </si>
  <si>
    <t>654.96</t>
  </si>
  <si>
    <t>知识产权事务</t>
  </si>
  <si>
    <t>10.20</t>
  </si>
  <si>
    <t>其他知识产权事务支出</t>
  </si>
  <si>
    <t>民族事务</t>
  </si>
  <si>
    <t>1,437.85</t>
  </si>
  <si>
    <t>719.46</t>
  </si>
  <si>
    <t>其他民族事务支出</t>
  </si>
  <si>
    <t>718.39</t>
  </si>
  <si>
    <t>民主党派及工商联事务</t>
  </si>
  <si>
    <t>681.09</t>
  </si>
  <si>
    <t>670.09</t>
  </si>
  <si>
    <t>其他民主党派及工商联事务支出</t>
  </si>
  <si>
    <t>11.00</t>
  </si>
  <si>
    <t>群众团体事务</t>
  </si>
  <si>
    <t>3,109.36</t>
  </si>
  <si>
    <t>2,322.09</t>
  </si>
  <si>
    <t>工会事务</t>
  </si>
  <si>
    <t>60.05</t>
  </si>
  <si>
    <t>其他群众团体事务支出</t>
  </si>
  <si>
    <t>727.22</t>
  </si>
  <si>
    <t>党委办公厅（室）及相关机构事务</t>
  </si>
  <si>
    <t>5,973.56</t>
  </si>
  <si>
    <t>4,195.96</t>
  </si>
  <si>
    <t>专项业务</t>
  </si>
  <si>
    <t>14.74</t>
  </si>
  <si>
    <t>其他党委办公厅（室）及相关机构事务支出</t>
  </si>
  <si>
    <t>1,762.85</t>
  </si>
  <si>
    <t>组织事务</t>
  </si>
  <si>
    <t>8,327.12</t>
  </si>
  <si>
    <t>2,897.53</t>
  </si>
  <si>
    <t>其他组织事务支出</t>
  </si>
  <si>
    <t>5,429.59</t>
  </si>
  <si>
    <t>宣传事务</t>
  </si>
  <si>
    <t>2,934.53</t>
  </si>
  <si>
    <t>1,323.65</t>
  </si>
  <si>
    <t>宣传管理</t>
  </si>
  <si>
    <t>307.39</t>
  </si>
  <si>
    <t>其他宣传事务支出</t>
  </si>
  <si>
    <t>1,303.50</t>
  </si>
  <si>
    <t>统战事务</t>
  </si>
  <si>
    <t>3,881.39</t>
  </si>
  <si>
    <t>1,571.43</t>
  </si>
  <si>
    <t>宗教事务</t>
  </si>
  <si>
    <t>918.96</t>
  </si>
  <si>
    <t>其他统战事务支出</t>
  </si>
  <si>
    <t>1,391.00</t>
  </si>
  <si>
    <t>其他共产党事务支出</t>
  </si>
  <si>
    <t>4,521.74</t>
  </si>
  <si>
    <t>1,789.20</t>
  </si>
  <si>
    <t>2,732.54</t>
  </si>
  <si>
    <t>网信事务</t>
  </si>
  <si>
    <t>910.97</t>
  </si>
  <si>
    <t>772.73</t>
  </si>
  <si>
    <t>信息安全事务</t>
  </si>
  <si>
    <t>8.90</t>
  </si>
  <si>
    <t>其他网信事务支出</t>
  </si>
  <si>
    <t>129.33</t>
  </si>
  <si>
    <t>市场监督管理事务</t>
  </si>
  <si>
    <t>3,290.38</t>
  </si>
  <si>
    <t>2,776.90</t>
  </si>
  <si>
    <t>一般行政管理事务</t>
  </si>
  <si>
    <t>市场主体管理</t>
  </si>
  <si>
    <t>30.00</t>
  </si>
  <si>
    <t>市场秩序执法</t>
  </si>
  <si>
    <t>68.00</t>
  </si>
  <si>
    <t>质量基础</t>
  </si>
  <si>
    <t>药品事务</t>
  </si>
  <si>
    <t>18.48</t>
  </si>
  <si>
    <t>医疗器械事务</t>
  </si>
  <si>
    <t>质量安全监管</t>
  </si>
  <si>
    <t>50.00</t>
  </si>
  <si>
    <t>食品安全监管</t>
  </si>
  <si>
    <t>7.00</t>
  </si>
  <si>
    <t>其他市场监督管理事务</t>
  </si>
  <si>
    <t>340.01</t>
  </si>
  <si>
    <t>信访事务</t>
  </si>
  <si>
    <t>946.64</t>
  </si>
  <si>
    <t>714.80</t>
  </si>
  <si>
    <t>信访业务</t>
  </si>
  <si>
    <t>231.83</t>
  </si>
  <si>
    <t>其他一般公共服务支出</t>
  </si>
  <si>
    <t>国防动员</t>
  </si>
  <si>
    <t>人民防空</t>
  </si>
  <si>
    <t>3.00</t>
  </si>
  <si>
    <t>民兵</t>
  </si>
  <si>
    <t>97.75</t>
  </si>
  <si>
    <t>武装警察部队</t>
  </si>
  <si>
    <t>27.80</t>
  </si>
  <si>
    <t>公安</t>
  </si>
  <si>
    <t>34,577.88</t>
  </si>
  <si>
    <t>20,721.23</t>
  </si>
  <si>
    <t>执法办案</t>
  </si>
  <si>
    <t>1,958.30</t>
  </si>
  <si>
    <t>其他公安支出</t>
  </si>
  <si>
    <t>11,898.34</t>
  </si>
  <si>
    <t>国家安全</t>
  </si>
  <si>
    <t>60.00</t>
  </si>
  <si>
    <t>其他国家安全支出</t>
  </si>
  <si>
    <t>检察</t>
  </si>
  <si>
    <t>12,580.89</t>
  </si>
  <si>
    <t>8,729.54</t>
  </si>
  <si>
    <t>其他检察支出</t>
  </si>
  <si>
    <t>3,851.35</t>
  </si>
  <si>
    <t>法院</t>
  </si>
  <si>
    <t>20,672.32</t>
  </si>
  <si>
    <t>13,208.08</t>
  </si>
  <si>
    <t>案件审判</t>
  </si>
  <si>
    <t>案件执行</t>
  </si>
  <si>
    <t>其他法院支出</t>
  </si>
  <si>
    <t>7,464.24</t>
  </si>
  <si>
    <t>司法</t>
  </si>
  <si>
    <t>2,788.24</t>
  </si>
  <si>
    <t>1,346.88</t>
  </si>
  <si>
    <t>基层司法业务</t>
  </si>
  <si>
    <t>27.31</t>
  </si>
  <si>
    <t>普法宣传</t>
  </si>
  <si>
    <t>110.00</t>
  </si>
  <si>
    <t>公共法律服务</t>
  </si>
  <si>
    <t>138.98</t>
  </si>
  <si>
    <t>国家统一法律职业资格考试</t>
  </si>
  <si>
    <t>44.37</t>
  </si>
  <si>
    <t>社区矫正</t>
  </si>
  <si>
    <t>26.25</t>
  </si>
  <si>
    <t>法治建设</t>
  </si>
  <si>
    <t>4.00</t>
  </si>
  <si>
    <t>其他司法支出</t>
  </si>
  <si>
    <t>1,090.45</t>
  </si>
  <si>
    <t>教育管理事务</t>
  </si>
  <si>
    <t>13,640.78</t>
  </si>
  <si>
    <t>2,535.25</t>
  </si>
  <si>
    <t>其他教育管理事务支出</t>
  </si>
  <si>
    <t>11,105.53</t>
  </si>
  <si>
    <t>普通教育</t>
  </si>
  <si>
    <t>79,777.33</t>
  </si>
  <si>
    <t>学前教育</t>
  </si>
  <si>
    <t>4,771.37</t>
  </si>
  <si>
    <t>小学教育</t>
  </si>
  <si>
    <t>29,389.50</t>
  </si>
  <si>
    <t>初中教育</t>
  </si>
  <si>
    <t>12,592.48</t>
  </si>
  <si>
    <t>高中教育</t>
  </si>
  <si>
    <t>32,397.06</t>
  </si>
  <si>
    <t>高等教育</t>
  </si>
  <si>
    <t>5.00</t>
  </si>
  <si>
    <t>其他普通教育支出</t>
  </si>
  <si>
    <t>621.92</t>
  </si>
  <si>
    <t>职业教育</t>
  </si>
  <si>
    <t>14,995.99</t>
  </si>
  <si>
    <t>中等职业教育</t>
  </si>
  <si>
    <t>成人教育</t>
  </si>
  <si>
    <t>其他成人教育支出</t>
  </si>
  <si>
    <t>特殊教育</t>
  </si>
  <si>
    <t>2,594.22</t>
  </si>
  <si>
    <t>特殊学校教育</t>
  </si>
  <si>
    <t>进修与培训</t>
  </si>
  <si>
    <t>3,676.53</t>
  </si>
  <si>
    <t>教师进修</t>
  </si>
  <si>
    <t>371.24</t>
  </si>
  <si>
    <t>干部教育</t>
  </si>
  <si>
    <t>3,305.29</t>
  </si>
  <si>
    <t>教育费附加安排的支出</t>
  </si>
  <si>
    <t>356.45</t>
  </si>
  <si>
    <t>其他教育费附加安排的支出</t>
  </si>
  <si>
    <t>科学技术管理事务</t>
  </si>
  <si>
    <t>1,190.84</t>
  </si>
  <si>
    <t>1,160.13</t>
  </si>
  <si>
    <t>其他科学技术管理事务支出</t>
  </si>
  <si>
    <t>30.71</t>
  </si>
  <si>
    <t>基础研究</t>
  </si>
  <si>
    <t>491.65</t>
  </si>
  <si>
    <t>专项基础科研</t>
  </si>
  <si>
    <t>80.00</t>
  </si>
  <si>
    <t>科技人才队伍建设</t>
  </si>
  <si>
    <t>84.00</t>
  </si>
  <si>
    <t>其他基础研究支出</t>
  </si>
  <si>
    <t>327.65</t>
  </si>
  <si>
    <t>应用研究</t>
  </si>
  <si>
    <t>90.00</t>
  </si>
  <si>
    <t>社会公益研究</t>
  </si>
  <si>
    <t>其他应用研究支出</t>
  </si>
  <si>
    <t>技术研究与开发</t>
  </si>
  <si>
    <t>60.80</t>
  </si>
  <si>
    <t>其他技术研究与开发支出</t>
  </si>
  <si>
    <t>科学技术普及</t>
  </si>
  <si>
    <t>69.28</t>
  </si>
  <si>
    <t>科普活动</t>
  </si>
  <si>
    <t>科技馆站</t>
  </si>
  <si>
    <t>其他科学技术普及支出</t>
  </si>
  <si>
    <t>19.28</t>
  </si>
  <si>
    <t>科技交流与合作</t>
  </si>
  <si>
    <t>4.51</t>
  </si>
  <si>
    <t>其他科技交流与合作支出</t>
  </si>
  <si>
    <t>其他科学技术支出</t>
  </si>
  <si>
    <t>文化和旅游</t>
  </si>
  <si>
    <t>10,449.45</t>
  </si>
  <si>
    <t>1,895.26</t>
  </si>
  <si>
    <t>图书馆</t>
  </si>
  <si>
    <t>534.00</t>
  </si>
  <si>
    <t>艺术表演团体</t>
  </si>
  <si>
    <t>1,642.78</t>
  </si>
  <si>
    <t>文化活动</t>
  </si>
  <si>
    <t>2,423.11</t>
  </si>
  <si>
    <t>群众文化</t>
  </si>
  <si>
    <t>605.32</t>
  </si>
  <si>
    <t>文化创作与保护</t>
  </si>
  <si>
    <t>1,524.72</t>
  </si>
  <si>
    <t>文化和旅游市场管理</t>
  </si>
  <si>
    <t>10.00</t>
  </si>
  <si>
    <t>旅游宣传</t>
  </si>
  <si>
    <t>39.87</t>
  </si>
  <si>
    <t>其他文化和旅游支出</t>
  </si>
  <si>
    <t>1,774.40</t>
  </si>
  <si>
    <t>文物</t>
  </si>
  <si>
    <t>文物保护</t>
  </si>
  <si>
    <t>体育</t>
  </si>
  <si>
    <t>46.00</t>
  </si>
  <si>
    <t>体育训练</t>
  </si>
  <si>
    <t>26.00</t>
  </si>
  <si>
    <t>其他体育支出</t>
  </si>
  <si>
    <t>20.00</t>
  </si>
  <si>
    <t>新闻出版电影</t>
  </si>
  <si>
    <t>640.94</t>
  </si>
  <si>
    <t>出版发行</t>
  </si>
  <si>
    <t>222.93</t>
  </si>
  <si>
    <t>电影</t>
  </si>
  <si>
    <t>418.01</t>
  </si>
  <si>
    <t>广播电视</t>
  </si>
  <si>
    <t>6,044.69</t>
  </si>
  <si>
    <t>790.36</t>
  </si>
  <si>
    <t>广播电视事务</t>
  </si>
  <si>
    <t>4,253.89</t>
  </si>
  <si>
    <t>其他广播电视支出</t>
  </si>
  <si>
    <t>1,000.45</t>
  </si>
  <si>
    <t>其他文化旅游体育与传媒支出</t>
  </si>
  <si>
    <t>566.97</t>
  </si>
  <si>
    <t>宣传文化发展专项支出</t>
  </si>
  <si>
    <t>556.97</t>
  </si>
  <si>
    <t>人力资源和社会保障管理事务</t>
  </si>
  <si>
    <t>7,771.58</t>
  </si>
  <si>
    <t>2,149.68</t>
  </si>
  <si>
    <t>综合业务管理</t>
  </si>
  <si>
    <t>劳动保障监察</t>
  </si>
  <si>
    <t>23.00</t>
  </si>
  <si>
    <t>就业管理事务</t>
  </si>
  <si>
    <t>15.00</t>
  </si>
  <si>
    <t>社会保险业务管理事务</t>
  </si>
  <si>
    <t>社会保险经办机构</t>
  </si>
  <si>
    <t>公共就业服务和职业技能鉴定机构</t>
  </si>
  <si>
    <t>劳动人事争议调解仲裁</t>
  </si>
  <si>
    <t>引进人才费用</t>
  </si>
  <si>
    <t>198.54</t>
  </si>
  <si>
    <t>其他人力资源和社会保障管理事务支出</t>
  </si>
  <si>
    <t>5,362.36</t>
  </si>
  <si>
    <t>民政管理事务</t>
  </si>
  <si>
    <t>1,519.65</t>
  </si>
  <si>
    <t>1,482.91</t>
  </si>
  <si>
    <t>行政区划和地名管理</t>
  </si>
  <si>
    <t>其他民政管理事务支出</t>
  </si>
  <si>
    <t>31.74</t>
  </si>
  <si>
    <t>行政事业单位养老支出</t>
  </si>
  <si>
    <t>31,285.57</t>
  </si>
  <si>
    <t>行政单位离退休</t>
  </si>
  <si>
    <t>792.12</t>
  </si>
  <si>
    <t>事业单位离退休</t>
  </si>
  <si>
    <t>220.62</t>
  </si>
  <si>
    <t>离退休人员管理机构</t>
  </si>
  <si>
    <t>65.50</t>
  </si>
  <si>
    <t>机关事业单位基本养老保险缴费支出</t>
  </si>
  <si>
    <t>28,065.39</t>
  </si>
  <si>
    <t>机关事业单位职业年金缴费支出</t>
  </si>
  <si>
    <t>521.54</t>
  </si>
  <si>
    <t>对机关事业单位职业年金的补助</t>
  </si>
  <si>
    <t>960.00</t>
  </si>
  <si>
    <t>其他行政事业单位养老支出</t>
  </si>
  <si>
    <t>660.40</t>
  </si>
  <si>
    <t>就业补助</t>
  </si>
  <si>
    <t>8,171.66</t>
  </si>
  <si>
    <t>就业创业服务补贴</t>
  </si>
  <si>
    <t>2,000.00</t>
  </si>
  <si>
    <t>公益性岗位补贴</t>
  </si>
  <si>
    <t>2,956.78</t>
  </si>
  <si>
    <t>促进创业补贴</t>
  </si>
  <si>
    <t>其他就业补助支出</t>
  </si>
  <si>
    <t>3,214.88</t>
  </si>
  <si>
    <t>抚恤</t>
  </si>
  <si>
    <t>342.77</t>
  </si>
  <si>
    <t>死亡抚恤</t>
  </si>
  <si>
    <t>224.01</t>
  </si>
  <si>
    <t>其他优抚支出</t>
  </si>
  <si>
    <t>118.76</t>
  </si>
  <si>
    <t>退役安置</t>
  </si>
  <si>
    <t>4,324.42</t>
  </si>
  <si>
    <t>退役士兵安置</t>
  </si>
  <si>
    <t>军队移交政府的离退休人员安置</t>
  </si>
  <si>
    <t>104.24</t>
  </si>
  <si>
    <t>军队移交政府离退休干部管理机构</t>
  </si>
  <si>
    <t>150.74</t>
  </si>
  <si>
    <t>军队转业干部安置</t>
  </si>
  <si>
    <t>4,069.44</t>
  </si>
  <si>
    <t>其他退役安置支出</t>
  </si>
  <si>
    <t>社会福利</t>
  </si>
  <si>
    <t>4,227.49</t>
  </si>
  <si>
    <t>儿童福利</t>
  </si>
  <si>
    <t>1,325.97</t>
  </si>
  <si>
    <t>老年福利</t>
  </si>
  <si>
    <t>2,835.81</t>
  </si>
  <si>
    <t>殡葬</t>
  </si>
  <si>
    <t>65.70</t>
  </si>
  <si>
    <t>残疾人事业</t>
  </si>
  <si>
    <t>848.47</t>
  </si>
  <si>
    <t>508.99</t>
  </si>
  <si>
    <t>残疾人康复</t>
  </si>
  <si>
    <t>289.31</t>
  </si>
  <si>
    <t>其他残疾人事业支出</t>
  </si>
  <si>
    <t>50.17</t>
  </si>
  <si>
    <t>红十字事业</t>
  </si>
  <si>
    <t>289.19</t>
  </si>
  <si>
    <t>266.96</t>
  </si>
  <si>
    <t>其他红十字事业支出</t>
  </si>
  <si>
    <t>22.23</t>
  </si>
  <si>
    <t>最低生活保障</t>
  </si>
  <si>
    <t>1,190.66</t>
  </si>
  <si>
    <t>城市最低生活保障金支出</t>
  </si>
  <si>
    <t>财政对基本养老保险基金的补助</t>
  </si>
  <si>
    <t>902.00</t>
  </si>
  <si>
    <t>财政对城乡居民基本养老保险基金的补助</t>
  </si>
  <si>
    <t>财政对其他基本养老保险基金的补助</t>
  </si>
  <si>
    <t>退役军人管理事务</t>
  </si>
  <si>
    <t>1,197.17</t>
  </si>
  <si>
    <t>754.46</t>
  </si>
  <si>
    <t>拥军优属</t>
  </si>
  <si>
    <t>82.48</t>
  </si>
  <si>
    <t>军供保障</t>
  </si>
  <si>
    <t>35.62</t>
  </si>
  <si>
    <t>其他退役军人事务管理支出</t>
  </si>
  <si>
    <t>324.61</t>
  </si>
  <si>
    <t>其他社会保障和就业支出</t>
  </si>
  <si>
    <t>0.41</t>
  </si>
  <si>
    <t>卫生健康管理事务</t>
  </si>
  <si>
    <t>3,767.65</t>
  </si>
  <si>
    <t>1,601.74</t>
  </si>
  <si>
    <t>49.48</t>
  </si>
  <si>
    <t>其他卫生健康管理事务支出</t>
  </si>
  <si>
    <t>2,116.42</t>
  </si>
  <si>
    <t>公立医院</t>
  </si>
  <si>
    <t>25,304.20</t>
  </si>
  <si>
    <t>综合医院</t>
  </si>
  <si>
    <t>16,943.30</t>
  </si>
  <si>
    <t>中医（民族）医院</t>
  </si>
  <si>
    <t>6,186.76</t>
  </si>
  <si>
    <t>妇幼保健医院</t>
  </si>
  <si>
    <t>1,974.14</t>
  </si>
  <si>
    <t>其他公立医院支出</t>
  </si>
  <si>
    <t>200.00</t>
  </si>
  <si>
    <t>基层医疗卫生机构</t>
  </si>
  <si>
    <t>961.23</t>
  </si>
  <si>
    <t>乡镇卫生院</t>
  </si>
  <si>
    <t>767.37</t>
  </si>
  <si>
    <t>其他基层医疗卫生机构支出</t>
  </si>
  <si>
    <t>193.86</t>
  </si>
  <si>
    <t>公共卫生</t>
  </si>
  <si>
    <t>8,289.44</t>
  </si>
  <si>
    <t>疾病预防控制机构</t>
  </si>
  <si>
    <t>3,449.10</t>
  </si>
  <si>
    <t>卫生监督机构</t>
  </si>
  <si>
    <t>妇幼保健机构</t>
  </si>
  <si>
    <t>95.15</t>
  </si>
  <si>
    <t>采供血机构</t>
  </si>
  <si>
    <t>698.21</t>
  </si>
  <si>
    <t>基本公共卫生服务</t>
  </si>
  <si>
    <t>183.03</t>
  </si>
  <si>
    <t>重大公共卫生服务</t>
  </si>
  <si>
    <t>2,011.35</t>
  </si>
  <si>
    <t>突发公共卫生事件应急处置</t>
  </si>
  <si>
    <t>710.34</t>
  </si>
  <si>
    <t>其他公共卫生支出</t>
  </si>
  <si>
    <t>1,052.25</t>
  </si>
  <si>
    <t>中医（民族医）药专项</t>
  </si>
  <si>
    <t>其他中医药支出</t>
  </si>
  <si>
    <t>行政事业单位医疗</t>
  </si>
  <si>
    <t>16,577.79</t>
  </si>
  <si>
    <t>行政单位医疗</t>
  </si>
  <si>
    <t>7,097.88</t>
  </si>
  <si>
    <t>事业单位医疗</t>
  </si>
  <si>
    <t>5,879.77</t>
  </si>
  <si>
    <t>公务员医疗补助</t>
  </si>
  <si>
    <t>1,473.79</t>
  </si>
  <si>
    <t>其他行政事业单位医疗支出</t>
  </si>
  <si>
    <t>2,126.35</t>
  </si>
  <si>
    <t>财政对基本医疗保险基金的补助</t>
  </si>
  <si>
    <t>2,959.28</t>
  </si>
  <si>
    <t>财政对职工基本医疗保险基金的补助</t>
  </si>
  <si>
    <t>893.09</t>
  </si>
  <si>
    <t>财政对城乡居民基本医疗保险基金的补助</t>
  </si>
  <si>
    <t>2,066.19</t>
  </si>
  <si>
    <t>医疗救助</t>
  </si>
  <si>
    <t>5,627.00</t>
  </si>
  <si>
    <t>城乡医疗救助</t>
  </si>
  <si>
    <t>优抚对象医疗</t>
  </si>
  <si>
    <t>优抚对象医疗补助</t>
  </si>
  <si>
    <t>医疗保障管理事务</t>
  </si>
  <si>
    <t>2,015.77</t>
  </si>
  <si>
    <t>908.49</t>
  </si>
  <si>
    <t>571.82</t>
  </si>
  <si>
    <t>医疗保障经办事务</t>
  </si>
  <si>
    <t>535.46</t>
  </si>
  <si>
    <t>其他医疗保障管理事务支出</t>
  </si>
  <si>
    <t>其他卫生健康支出</t>
  </si>
  <si>
    <t>263.36</t>
  </si>
  <si>
    <t>环境保护管理事务</t>
  </si>
  <si>
    <t>1,617.68</t>
  </si>
  <si>
    <t>1,377.54</t>
  </si>
  <si>
    <t>生态环境保护宣传</t>
  </si>
  <si>
    <t>其他环境保护管理事务支出</t>
  </si>
  <si>
    <t>230.14</t>
  </si>
  <si>
    <t>污染防治</t>
  </si>
  <si>
    <t>388.47</t>
  </si>
  <si>
    <t>水体</t>
  </si>
  <si>
    <t>198.60</t>
  </si>
  <si>
    <t>固体废弃物与化学品</t>
  </si>
  <si>
    <t>土壤</t>
  </si>
  <si>
    <t>其他污染防治支出</t>
  </si>
  <si>
    <t>自然生态保护</t>
  </si>
  <si>
    <t>18,872.75</t>
  </si>
  <si>
    <t>生态保护</t>
  </si>
  <si>
    <t>17,804.70</t>
  </si>
  <si>
    <t>生物及物种资源保护</t>
  </si>
  <si>
    <t>114.94</t>
  </si>
  <si>
    <t>草原生态修复治理</t>
  </si>
  <si>
    <t>338.44</t>
  </si>
  <si>
    <t>自然保护地</t>
  </si>
  <si>
    <t>614.67</t>
  </si>
  <si>
    <t>森林保护修复</t>
  </si>
  <si>
    <t>630.87</t>
  </si>
  <si>
    <t>停伐补助</t>
  </si>
  <si>
    <t>污染减排</t>
  </si>
  <si>
    <t>160.00</t>
  </si>
  <si>
    <t>生态环境监测与信息</t>
  </si>
  <si>
    <t>其他节能环保支出</t>
  </si>
  <si>
    <t>城乡社区管理事务</t>
  </si>
  <si>
    <t>14,470.62</t>
  </si>
  <si>
    <t>2,870.05</t>
  </si>
  <si>
    <t>城管执法</t>
  </si>
  <si>
    <t>315.61</t>
  </si>
  <si>
    <t>其他城乡社区管理事务支出</t>
  </si>
  <si>
    <t>11,284.96</t>
  </si>
  <si>
    <t>城乡社区规划与管理</t>
  </si>
  <si>
    <t>120.00</t>
  </si>
  <si>
    <t>城乡社区公共设施</t>
  </si>
  <si>
    <t>16,201.06</t>
  </si>
  <si>
    <t>小城镇基础设施建设</t>
  </si>
  <si>
    <t>其他城乡社区公共设施支出</t>
  </si>
  <si>
    <t>城乡社区环境卫生</t>
  </si>
  <si>
    <t>540.40</t>
  </si>
  <si>
    <t>其他城乡社区支出</t>
  </si>
  <si>
    <t>农业农村</t>
  </si>
  <si>
    <t>30,744.92</t>
  </si>
  <si>
    <t>2,347.17</t>
  </si>
  <si>
    <t>1,789.09</t>
  </si>
  <si>
    <t>科技转化与推广服务</t>
  </si>
  <si>
    <t>55.00</t>
  </si>
  <si>
    <t>病虫害控制</t>
  </si>
  <si>
    <t>159.49</t>
  </si>
  <si>
    <t>执法监管</t>
  </si>
  <si>
    <t>统计监测与信息服务</t>
  </si>
  <si>
    <t>100.00</t>
  </si>
  <si>
    <t>防灾救灾</t>
  </si>
  <si>
    <t>809.97</t>
  </si>
  <si>
    <t>稳定农民收入补贴</t>
  </si>
  <si>
    <t>823.71</t>
  </si>
  <si>
    <t>农业生产发展</t>
  </si>
  <si>
    <t>17,728.69</t>
  </si>
  <si>
    <t>农村合作经济</t>
  </si>
  <si>
    <t>66.50</t>
  </si>
  <si>
    <t>农业生态资源保护</t>
  </si>
  <si>
    <t>渔业发展</t>
  </si>
  <si>
    <t>11.25</t>
  </si>
  <si>
    <t>耕地建设与利用</t>
  </si>
  <si>
    <t>4.54</t>
  </si>
  <si>
    <t>其他农业农村支出</t>
  </si>
  <si>
    <t>6,844.50</t>
  </si>
  <si>
    <t>林业和草原</t>
  </si>
  <si>
    <t>19,074.53</t>
  </si>
  <si>
    <t>1,673.51</t>
  </si>
  <si>
    <t>动植物保护</t>
  </si>
  <si>
    <t>防沙治沙</t>
  </si>
  <si>
    <t>39.19</t>
  </si>
  <si>
    <t>林业草原防灾减灾</t>
  </si>
  <si>
    <t>90.24</t>
  </si>
  <si>
    <t>草原管理</t>
  </si>
  <si>
    <t>45.19</t>
  </si>
  <si>
    <t>其他林业和草原支出</t>
  </si>
  <si>
    <t>17,226.40</t>
  </si>
  <si>
    <t>水利</t>
  </si>
  <si>
    <t>3,970.28</t>
  </si>
  <si>
    <t>1,375.68</t>
  </si>
  <si>
    <t>水利行业业务管理</t>
  </si>
  <si>
    <t>1,000.00</t>
  </si>
  <si>
    <t>长江黄河等流域管理</t>
  </si>
  <si>
    <t>水利前期工作</t>
  </si>
  <si>
    <t>水利执法监督</t>
  </si>
  <si>
    <t>15.40</t>
  </si>
  <si>
    <t>水土保持</t>
  </si>
  <si>
    <t>97.00</t>
  </si>
  <si>
    <t>水资源节约管理与保护</t>
  </si>
  <si>
    <t>114.84</t>
  </si>
  <si>
    <t>水质监测</t>
  </si>
  <si>
    <t>23.50</t>
  </si>
  <si>
    <t>水文测报</t>
  </si>
  <si>
    <t>350.00</t>
  </si>
  <si>
    <t>防汛</t>
  </si>
  <si>
    <t>514.98</t>
  </si>
  <si>
    <t>江河湖库水系综合整治</t>
  </si>
  <si>
    <t>水利安全监督</t>
  </si>
  <si>
    <t>农村供水</t>
  </si>
  <si>
    <t>16.01</t>
  </si>
  <si>
    <t>其他水利支出</t>
  </si>
  <si>
    <t>455.87</t>
  </si>
  <si>
    <t>巩固脱贫攻坚成果衔接乡村振兴</t>
  </si>
  <si>
    <t>5,846.02</t>
  </si>
  <si>
    <t>1,198.96</t>
  </si>
  <si>
    <t>贷款奖补和贴息</t>
  </si>
  <si>
    <t>其他巩固脱贫攻坚成果衔接乡村振兴支出</t>
  </si>
  <si>
    <t>4,347.06</t>
  </si>
  <si>
    <t>其他农林水支出</t>
  </si>
  <si>
    <t>公路水路运输</t>
  </si>
  <si>
    <t>63,194.92</t>
  </si>
  <si>
    <t>2,422.27</t>
  </si>
  <si>
    <t>公路建设</t>
  </si>
  <si>
    <t>49,095.63</t>
  </si>
  <si>
    <t>公路养护</t>
  </si>
  <si>
    <t>10,917.54</t>
  </si>
  <si>
    <t>公路和运输安全</t>
  </si>
  <si>
    <t>16.00</t>
  </si>
  <si>
    <t>公路运输管理</t>
  </si>
  <si>
    <t>256.78</t>
  </si>
  <si>
    <t>其他公路水路运输支出</t>
  </si>
  <si>
    <t>486.69</t>
  </si>
  <si>
    <t>10,697.30</t>
  </si>
  <si>
    <t>车辆购置税用于农村公路建设支出</t>
  </si>
  <si>
    <t>其他交通运输支出</t>
  </si>
  <si>
    <t>598.08</t>
  </si>
  <si>
    <t>公共交通运营补助</t>
  </si>
  <si>
    <t>资源勘探开发</t>
  </si>
  <si>
    <t>47.86</t>
  </si>
  <si>
    <t>其他资源勘探业支出</t>
  </si>
  <si>
    <t>工业和信息产业监管</t>
  </si>
  <si>
    <t>3,104.50</t>
  </si>
  <si>
    <t>856.93</t>
  </si>
  <si>
    <t>其他工业和信息产业监管支出</t>
  </si>
  <si>
    <t>2,247.57</t>
  </si>
  <si>
    <t>国有资产监管</t>
  </si>
  <si>
    <t>1,644.97</t>
  </si>
  <si>
    <t>1,128.40</t>
  </si>
  <si>
    <t>其他国有资产监管支出</t>
  </si>
  <si>
    <t>516.56</t>
  </si>
  <si>
    <t>商业流通事务</t>
  </si>
  <si>
    <t>708.68</t>
  </si>
  <si>
    <t>668.68</t>
  </si>
  <si>
    <t>市场监测及信息管理</t>
  </si>
  <si>
    <t>其他商业流通事务支出</t>
  </si>
  <si>
    <t>40.00</t>
  </si>
  <si>
    <t>涉外发展服务支出</t>
  </si>
  <si>
    <t>870.00</t>
  </si>
  <si>
    <t>其他涉外发展服务支出</t>
  </si>
  <si>
    <t>其他商业服务业等支出</t>
  </si>
  <si>
    <t>11,377.41</t>
  </si>
  <si>
    <t>服务业基础设施建设</t>
  </si>
  <si>
    <t>自然资源事务</t>
  </si>
  <si>
    <t>2,680.21</t>
  </si>
  <si>
    <t>1,287.20</t>
  </si>
  <si>
    <t>自然资源规划及管理</t>
  </si>
  <si>
    <t>自然资源调查与确权登记</t>
  </si>
  <si>
    <t>799.00</t>
  </si>
  <si>
    <t>地质勘查与矿产资源管理</t>
  </si>
  <si>
    <t>42.80</t>
  </si>
  <si>
    <t>其他自然资源事务支出</t>
  </si>
  <si>
    <t>551.21</t>
  </si>
  <si>
    <t>气象事务</t>
  </si>
  <si>
    <t>其他气象事务支出</t>
  </si>
  <si>
    <t>保障性安居工程支出</t>
  </si>
  <si>
    <t>9,250.90</t>
  </si>
  <si>
    <t>棚户区改造</t>
  </si>
  <si>
    <t>农村危房改造</t>
  </si>
  <si>
    <t>公共租赁住房</t>
  </si>
  <si>
    <t>保障性住房租金补贴</t>
  </si>
  <si>
    <t>8.37</t>
  </si>
  <si>
    <t>老旧小区改造</t>
  </si>
  <si>
    <t>9,032.53</t>
  </si>
  <si>
    <t>住房改革支出</t>
  </si>
  <si>
    <t>19,919.12</t>
  </si>
  <si>
    <t>住房公积金</t>
  </si>
  <si>
    <t>城乡社区住宅</t>
  </si>
  <si>
    <t>1,191.97</t>
  </si>
  <si>
    <t>公有住房建设和维修改造支出</t>
  </si>
  <si>
    <t>1,185.27</t>
  </si>
  <si>
    <t>住房公积金管理</t>
  </si>
  <si>
    <t>6.70</t>
  </si>
  <si>
    <t>粮油物资事务</t>
  </si>
  <si>
    <t>其他粮油物资事务支出</t>
  </si>
  <si>
    <t>粮油储备</t>
  </si>
  <si>
    <t>储备粮油补贴</t>
  </si>
  <si>
    <t>其他粮油储备支出</t>
  </si>
  <si>
    <t>重要商品储备</t>
  </si>
  <si>
    <t>89.85</t>
  </si>
  <si>
    <t>应急物资储备</t>
  </si>
  <si>
    <t>应急管理事务</t>
  </si>
  <si>
    <t>6,676.48</t>
  </si>
  <si>
    <t>1,574.54</t>
  </si>
  <si>
    <t>灾害风险防治</t>
  </si>
  <si>
    <t>应急管理</t>
  </si>
  <si>
    <t>其他应急管理支出</t>
  </si>
  <si>
    <t>5,091.94</t>
  </si>
  <si>
    <t>消防救援事务</t>
  </si>
  <si>
    <t>6,819.50</t>
  </si>
  <si>
    <t>1,851.64</t>
  </si>
  <si>
    <t>消防应急救援</t>
  </si>
  <si>
    <t>4,967.86</t>
  </si>
  <si>
    <t>其他消防救援事务支出</t>
  </si>
  <si>
    <t>矿山安全</t>
  </si>
  <si>
    <t>0.48</t>
  </si>
  <si>
    <t>自然灾害防治</t>
  </si>
  <si>
    <t>地质灾害防治</t>
  </si>
  <si>
    <t>其他灾害防治及应急管理支出</t>
  </si>
  <si>
    <t>年初预留</t>
  </si>
  <si>
    <t>地方政府一般债务付息支出</t>
  </si>
  <si>
    <t>地方政府一般债券付息支出</t>
  </si>
  <si>
    <t>附件8</t>
  </si>
  <si>
    <t>2024年那曲市一般公共预算本级支出政府经济分类明细表</t>
  </si>
  <si>
    <t>501</t>
  </si>
  <si>
    <t>机关工资福利支出</t>
  </si>
  <si>
    <t>165,069.19</t>
  </si>
  <si>
    <t>50101</t>
  </si>
  <si>
    <t>工资奖金津补贴</t>
  </si>
  <si>
    <t>102,763.31</t>
  </si>
  <si>
    <t>50102</t>
  </si>
  <si>
    <t>社会保障缴费</t>
  </si>
  <si>
    <t>23,476.67</t>
  </si>
  <si>
    <t>50103</t>
  </si>
  <si>
    <t>16,267.60</t>
  </si>
  <si>
    <t>50104</t>
  </si>
  <si>
    <t>50199</t>
  </si>
  <si>
    <t>其他工资福利支出</t>
  </si>
  <si>
    <t>21,601.60</t>
  </si>
  <si>
    <t>502</t>
  </si>
  <si>
    <t>机关商品和服务支出</t>
  </si>
  <si>
    <t>78,169.88</t>
  </si>
  <si>
    <t>50201</t>
  </si>
  <si>
    <t>办公经费</t>
  </si>
  <si>
    <t>24,679.49</t>
  </si>
  <si>
    <t>50202</t>
  </si>
  <si>
    <t>会议费</t>
  </si>
  <si>
    <t>581.18</t>
  </si>
  <si>
    <t>50203</t>
  </si>
  <si>
    <t>培训费</t>
  </si>
  <si>
    <t>3,305.36</t>
  </si>
  <si>
    <t>50204</t>
  </si>
  <si>
    <t>专用材料购置费</t>
  </si>
  <si>
    <t>5,858.44</t>
  </si>
  <si>
    <t>50205</t>
  </si>
  <si>
    <t>委托业务费</t>
  </si>
  <si>
    <t>24,514.01</t>
  </si>
  <si>
    <t>50206</t>
  </si>
  <si>
    <t>公务接待费</t>
  </si>
  <si>
    <t>607.69</t>
  </si>
  <si>
    <t>50207</t>
  </si>
  <si>
    <t>因公出国（境）费用</t>
  </si>
  <si>
    <t>50208</t>
  </si>
  <si>
    <t>公务用车运行维护费</t>
  </si>
  <si>
    <t>4,422.67</t>
  </si>
  <si>
    <t>50209</t>
  </si>
  <si>
    <t>维修（护）费</t>
  </si>
  <si>
    <t>6,049.10</t>
  </si>
  <si>
    <t>50299</t>
  </si>
  <si>
    <t>其他商品和服务支出</t>
  </si>
  <si>
    <t>7,951.94</t>
  </si>
  <si>
    <t>503</t>
  </si>
  <si>
    <t>机关资本性支出（一）</t>
  </si>
  <si>
    <t>170,260.99</t>
  </si>
  <si>
    <t>50301</t>
  </si>
  <si>
    <t>房屋建筑物购建</t>
  </si>
  <si>
    <t>21,327.50</t>
  </si>
  <si>
    <t>50302</t>
  </si>
  <si>
    <t>基础设施建设</t>
  </si>
  <si>
    <t>91,680.62</t>
  </si>
  <si>
    <t>50303</t>
  </si>
  <si>
    <t>公务用车购置</t>
  </si>
  <si>
    <t>1,439.80</t>
  </si>
  <si>
    <t>50305</t>
  </si>
  <si>
    <t>土地征迁补偿和安置支出</t>
  </si>
  <si>
    <t>11.08</t>
  </si>
  <si>
    <t>50306</t>
  </si>
  <si>
    <t>设备购置</t>
  </si>
  <si>
    <t>8,781.30</t>
  </si>
  <si>
    <t>50307</t>
  </si>
  <si>
    <t>大型修缮</t>
  </si>
  <si>
    <t>3,395.56</t>
  </si>
  <si>
    <t>50399</t>
  </si>
  <si>
    <t>其他资本性支出</t>
  </si>
  <si>
    <t>43,625.13</t>
  </si>
  <si>
    <t>505</t>
  </si>
  <si>
    <t>对事业单位经常性补助</t>
  </si>
  <si>
    <t>142,517.07</t>
  </si>
  <si>
    <t>50501</t>
  </si>
  <si>
    <t>工资福利支出</t>
  </si>
  <si>
    <t>124,755.43</t>
  </si>
  <si>
    <t>50502</t>
  </si>
  <si>
    <t>商品和服务支出</t>
  </si>
  <si>
    <t>17,761.64</t>
  </si>
  <si>
    <t>506</t>
  </si>
  <si>
    <t>对事业单位资本性补助</t>
  </si>
  <si>
    <t>15,444.65</t>
  </si>
  <si>
    <t>50601</t>
  </si>
  <si>
    <t>资本性支出（一）</t>
  </si>
  <si>
    <t>507</t>
  </si>
  <si>
    <t>对企业补助</t>
  </si>
  <si>
    <t>14,149.72</t>
  </si>
  <si>
    <t>50701</t>
  </si>
  <si>
    <t>费用补贴</t>
  </si>
  <si>
    <t>13,551.64</t>
  </si>
  <si>
    <t>50799</t>
  </si>
  <si>
    <t>其他对企业补助</t>
  </si>
  <si>
    <t>509</t>
  </si>
  <si>
    <t>对个人和家庭的补助</t>
  </si>
  <si>
    <t>30,103.14</t>
  </si>
  <si>
    <t>50901</t>
  </si>
  <si>
    <t>社会福利和救助</t>
  </si>
  <si>
    <t>12,876.27</t>
  </si>
  <si>
    <t>50902</t>
  </si>
  <si>
    <t>助学金</t>
  </si>
  <si>
    <t>3,081.79</t>
  </si>
  <si>
    <t>50903</t>
  </si>
  <si>
    <t>个人农业生产补贴</t>
  </si>
  <si>
    <t>76.00</t>
  </si>
  <si>
    <t>50905</t>
  </si>
  <si>
    <t>离退休费</t>
  </si>
  <si>
    <t>4,366.34</t>
  </si>
  <si>
    <t>50999</t>
  </si>
  <si>
    <t>其他对个人和家庭补助</t>
  </si>
  <si>
    <t>9,702.74</t>
  </si>
  <si>
    <t>510</t>
  </si>
  <si>
    <t>对社会保障基金补助</t>
  </si>
  <si>
    <t>3,861.28</t>
  </si>
  <si>
    <t>51002</t>
  </si>
  <si>
    <t>对社会保险基金补助</t>
  </si>
  <si>
    <t>511</t>
  </si>
  <si>
    <t>债务利息及费用支出</t>
  </si>
  <si>
    <t>51101</t>
  </si>
  <si>
    <t>国内债务付息</t>
  </si>
  <si>
    <t>514</t>
  </si>
  <si>
    <t>预备费及预留</t>
  </si>
  <si>
    <t>52,745.97</t>
  </si>
  <si>
    <t>51402</t>
  </si>
  <si>
    <t>预留</t>
  </si>
  <si>
    <t>附件9：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</si>
  <si>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</si>
  <si>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</si>
  <si>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</si>
  <si>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</si>
  <si>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</si>
  <si>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</si>
  <si>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</si>
  <si>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</si>
  <si>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101001</t>
  </si>
  <si>
    <r>
      <rPr>
        <sz val="11"/>
        <rFont val="宋体"/>
        <charset val="134"/>
      </rPr>
      <t>那曲市市委办机关</t>
    </r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</si>
  <si>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</si>
  <si>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</si>
  <si>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</si>
  <si>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</si>
  <si>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</si>
  <si>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</si>
  <si>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</si>
  <si>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</si>
  <si>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</si>
  <si>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</si>
  <si>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</si>
  <si>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</si>
  <si>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</si>
  <si>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</si>
  <si>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</si>
  <si>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</si>
  <si>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</si>
  <si>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</si>
  <si>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</si>
  <si>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</si>
  <si>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30114</t>
  </si>
  <si>
    <r>
      <rPr>
        <sz val="11"/>
        <rFont val="宋体"/>
        <charset val="134"/>
      </rPr>
      <t>    医疗费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</si>
  <si>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</si>
  <si>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</si>
  <si>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</si>
  <si>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</si>
  <si>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</si>
  <si>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</si>
  <si>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</si>
  <si>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</si>
  <si>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30203</t>
  </si>
  <si>
    <r>
      <rPr>
        <sz val="11"/>
        <rFont val="宋体"/>
        <charset val="134"/>
      </rPr>
      <t>    咨询费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</si>
  <si>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</si>
  <si>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</si>
  <si>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</si>
  <si>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</si>
  <si>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</si>
  <si>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</si>
  <si>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30208</t>
  </si>
  <si>
    <r>
      <rPr>
        <sz val="11"/>
        <rFont val="宋体"/>
        <charset val="134"/>
      </rPr>
      <t>    取暖费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</si>
  <si>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</si>
  <si>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</si>
  <si>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</si>
  <si>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</si>
  <si>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30215</t>
  </si>
  <si>
    <r>
      <rPr>
        <sz val="11"/>
        <rFont val="宋体"/>
        <charset val="134"/>
      </rPr>
      <t>    会议费</t>
    </r>
  </si>
  <si>
    <t>30216</t>
  </si>
  <si>
    <r>
      <rPr>
        <sz val="11"/>
        <rFont val="宋体"/>
        <charset val="134"/>
      </rPr>
      <t>    培训费</t>
    </r>
  </si>
  <si>
    <t>30217</t>
  </si>
  <si>
    <r>
      <rPr>
        <sz val="11"/>
        <rFont val="宋体"/>
        <charset val="134"/>
      </rPr>
      <t>    公务接待费</t>
    </r>
  </si>
  <si>
    <t>30227</t>
  </si>
  <si>
    <r>
      <rPr>
        <sz val="11"/>
        <rFont val="宋体"/>
        <charset val="134"/>
      </rPr>
      <t>    委托业务费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</si>
  <si>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</si>
  <si>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</si>
  <si>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</si>
  <si>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</si>
  <si>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</si>
  <si>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</si>
  <si>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</si>
  <si>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</si>
  <si>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</si>
  <si>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</si>
  <si>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</si>
  <si>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</si>
  <si>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30307</t>
  </si>
  <si>
    <r>
      <rPr>
        <sz val="11"/>
        <rFont val="宋体"/>
        <charset val="134"/>
      </rPr>
      <t>    医疗费补助</t>
    </r>
  </si>
  <si>
    <t>30399</t>
  </si>
  <si>
    <r>
      <rPr>
        <sz val="11"/>
        <rFont val="宋体"/>
        <charset val="134"/>
      </rPr>
      <t>    其他对个人和家庭的补助</t>
    </r>
  </si>
  <si>
    <t>102001</t>
  </si>
  <si>
    <r>
      <rPr>
        <sz val="11"/>
        <rFont val="宋体"/>
        <charset val="134"/>
      </rPr>
      <t>那曲市人大办机关</t>
    </r>
  </si>
  <si>
    <t>103001</t>
  </si>
  <si>
    <r>
      <rPr>
        <sz val="11"/>
        <rFont val="宋体"/>
        <charset val="134"/>
      </rPr>
      <t>那曲市政府办机关</t>
    </r>
  </si>
  <si>
    <t>104001</t>
  </si>
  <si>
    <r>
      <rPr>
        <sz val="11"/>
        <rFont val="宋体"/>
        <charset val="134"/>
      </rPr>
      <t>那曲市政协办机关</t>
    </r>
  </si>
  <si>
    <t>310</t>
  </si>
  <si>
    <r>
      <rPr>
        <sz val="11"/>
        <rFont val="宋体"/>
        <charset val="134"/>
      </rPr>
      <t>  资本性支出</t>
    </r>
  </si>
  <si>
    <t>31001</t>
  </si>
  <si>
    <r>
      <rPr>
        <sz val="11"/>
        <rFont val="宋体"/>
        <charset val="134"/>
      </rPr>
      <t>    房屋建筑物购建</t>
    </r>
  </si>
  <si>
    <t>105001</t>
  </si>
  <si>
    <r>
      <rPr>
        <sz val="11"/>
        <rFont val="宋体"/>
        <charset val="134"/>
      </rPr>
      <t>那曲市纪委监委机关</t>
    </r>
  </si>
  <si>
    <t>106001</t>
  </si>
  <si>
    <r>
      <rPr>
        <sz val="11"/>
        <rFont val="宋体"/>
        <charset val="134"/>
      </rPr>
      <t>那曲市政法委机关</t>
    </r>
  </si>
  <si>
    <t>107001</t>
  </si>
  <si>
    <r>
      <rPr>
        <sz val="11"/>
        <rFont val="宋体"/>
        <charset val="134"/>
      </rPr>
      <t>那曲市委组织部机关</t>
    </r>
  </si>
  <si>
    <t>108001</t>
  </si>
  <si>
    <r>
      <rPr>
        <sz val="11"/>
        <rFont val="宋体"/>
        <charset val="134"/>
      </rPr>
      <t>那曲市委统战部机关</t>
    </r>
  </si>
  <si>
    <t>109001</t>
  </si>
  <si>
    <r>
      <rPr>
        <sz val="11"/>
        <rFont val="宋体"/>
        <charset val="134"/>
      </rPr>
      <t>那曲市行政审批和便民服务局机关</t>
    </r>
  </si>
  <si>
    <t>110001</t>
  </si>
  <si>
    <r>
      <rPr>
        <sz val="11"/>
        <rFont val="宋体"/>
        <charset val="134"/>
      </rPr>
      <t>那曲市委网信办机关</t>
    </r>
  </si>
  <si>
    <t>111001</t>
  </si>
  <si>
    <r>
      <rPr>
        <sz val="11"/>
        <rFont val="宋体"/>
        <charset val="134"/>
      </rPr>
      <t>那曲市编译局机关</t>
    </r>
  </si>
  <si>
    <t>112001</t>
  </si>
  <si>
    <r>
      <rPr>
        <sz val="11"/>
        <rFont val="宋体"/>
        <charset val="134"/>
      </rPr>
      <t>那曲市财政局机关</t>
    </r>
  </si>
  <si>
    <t>113001</t>
  </si>
  <si>
    <r>
      <rPr>
        <sz val="11"/>
        <rFont val="宋体"/>
        <charset val="134"/>
      </rPr>
      <t>那曲市审计局机关</t>
    </r>
  </si>
  <si>
    <t>114001</t>
  </si>
  <si>
    <r>
      <rPr>
        <sz val="11"/>
        <rFont val="宋体"/>
        <charset val="134"/>
      </rPr>
      <t>那曲市统计局机关</t>
    </r>
  </si>
  <si>
    <t>115001</t>
  </si>
  <si>
    <r>
      <rPr>
        <sz val="11"/>
        <rFont val="宋体"/>
        <charset val="134"/>
      </rPr>
      <t>那曲市公安局机关</t>
    </r>
  </si>
  <si>
    <t>116001</t>
  </si>
  <si>
    <r>
      <rPr>
        <sz val="11"/>
        <rFont val="宋体"/>
        <charset val="134"/>
      </rPr>
      <t>那曲市交警支队机关</t>
    </r>
  </si>
  <si>
    <t>117001</t>
  </si>
  <si>
    <r>
      <rPr>
        <sz val="11"/>
        <rFont val="宋体"/>
        <charset val="134"/>
      </rPr>
      <t>那曲市人民检察院机关</t>
    </r>
  </si>
  <si>
    <t>117002</t>
  </si>
  <si>
    <r>
      <rPr>
        <sz val="11"/>
        <rFont val="宋体"/>
        <charset val="134"/>
      </rPr>
      <t>色尼区人民检察院机关</t>
    </r>
  </si>
  <si>
    <t>117003</t>
  </si>
  <si>
    <r>
      <rPr>
        <sz val="11"/>
        <rFont val="宋体"/>
        <charset val="134"/>
      </rPr>
      <t>嘉黎县人民检察院机关</t>
    </r>
  </si>
  <si>
    <t>117004</t>
  </si>
  <si>
    <r>
      <rPr>
        <sz val="11"/>
        <rFont val="宋体"/>
        <charset val="134"/>
      </rPr>
      <t>比如县人民检察院机关</t>
    </r>
  </si>
  <si>
    <t>117005</t>
  </si>
  <si>
    <r>
      <rPr>
        <sz val="11"/>
        <rFont val="宋体"/>
        <charset val="134"/>
      </rPr>
      <t>聂荣县人民检察院机关</t>
    </r>
  </si>
  <si>
    <t>117006</t>
  </si>
  <si>
    <r>
      <rPr>
        <sz val="11"/>
        <rFont val="宋体"/>
        <charset val="134"/>
      </rPr>
      <t>安多县人民检察院机关</t>
    </r>
  </si>
  <si>
    <t>117007</t>
  </si>
  <si>
    <r>
      <rPr>
        <sz val="11"/>
        <rFont val="宋体"/>
        <charset val="134"/>
      </rPr>
      <t>申扎县人民检察院机关</t>
    </r>
  </si>
  <si>
    <t>117008</t>
  </si>
  <si>
    <r>
      <rPr>
        <sz val="11"/>
        <rFont val="宋体"/>
        <charset val="134"/>
      </rPr>
      <t>索县人民检察院机关</t>
    </r>
  </si>
  <si>
    <t>117009</t>
  </si>
  <si>
    <r>
      <rPr>
        <sz val="11"/>
        <rFont val="宋体"/>
        <charset val="134"/>
      </rPr>
      <t>班戈县人民检察院机关</t>
    </r>
  </si>
  <si>
    <t>117010</t>
  </si>
  <si>
    <r>
      <rPr>
        <sz val="11"/>
        <rFont val="宋体"/>
        <charset val="134"/>
      </rPr>
      <t>巴青县人民检察院机关</t>
    </r>
  </si>
  <si>
    <t>117011</t>
  </si>
  <si>
    <r>
      <rPr>
        <sz val="11"/>
        <rFont val="宋体"/>
        <charset val="134"/>
      </rPr>
      <t>尼玛县人民检察院机关</t>
    </r>
  </si>
  <si>
    <t>117012</t>
  </si>
  <si>
    <r>
      <rPr>
        <sz val="11"/>
        <rFont val="宋体"/>
        <charset val="134"/>
      </rPr>
      <t>双湖县人民检察院机关</t>
    </r>
  </si>
  <si>
    <t>118001</t>
  </si>
  <si>
    <r>
      <rPr>
        <sz val="11"/>
        <rFont val="宋体"/>
        <charset val="134"/>
      </rPr>
      <t>那曲市中级人民法院机关</t>
    </r>
  </si>
  <si>
    <t>118002</t>
  </si>
  <si>
    <r>
      <rPr>
        <sz val="11"/>
        <rFont val="宋体"/>
        <charset val="134"/>
      </rPr>
      <t>色尼区人民法院机关</t>
    </r>
  </si>
  <si>
    <t>118003</t>
  </si>
  <si>
    <r>
      <rPr>
        <sz val="11"/>
        <rFont val="宋体"/>
        <charset val="134"/>
      </rPr>
      <t>嘉黎县人民法院机关</t>
    </r>
  </si>
  <si>
    <t>118004</t>
  </si>
  <si>
    <r>
      <rPr>
        <sz val="11"/>
        <rFont val="宋体"/>
        <charset val="134"/>
      </rPr>
      <t>比如县人民法院机关</t>
    </r>
  </si>
  <si>
    <t>118005</t>
  </si>
  <si>
    <r>
      <rPr>
        <sz val="11"/>
        <rFont val="宋体"/>
        <charset val="134"/>
      </rPr>
      <t>聂荣县人民法院机关</t>
    </r>
  </si>
  <si>
    <t>118006</t>
  </si>
  <si>
    <r>
      <rPr>
        <sz val="11"/>
        <rFont val="宋体"/>
        <charset val="134"/>
      </rPr>
      <t>安多县人民法院机关</t>
    </r>
  </si>
  <si>
    <t>118007</t>
  </si>
  <si>
    <r>
      <rPr>
        <sz val="11"/>
        <rFont val="宋体"/>
        <charset val="134"/>
      </rPr>
      <t>申扎县人民法院机关</t>
    </r>
  </si>
  <si>
    <t>118008</t>
  </si>
  <si>
    <r>
      <rPr>
        <sz val="11"/>
        <rFont val="宋体"/>
        <charset val="134"/>
      </rPr>
      <t>索县人民法院机关</t>
    </r>
  </si>
  <si>
    <t>118009</t>
  </si>
  <si>
    <r>
      <rPr>
        <sz val="11"/>
        <rFont val="宋体"/>
        <charset val="134"/>
      </rPr>
      <t>班戈县人民法院机关</t>
    </r>
  </si>
  <si>
    <t>118010</t>
  </si>
  <si>
    <r>
      <rPr>
        <sz val="11"/>
        <rFont val="宋体"/>
        <charset val="134"/>
      </rPr>
      <t>巴青县人民法院机关</t>
    </r>
  </si>
  <si>
    <t>118011</t>
  </si>
  <si>
    <r>
      <rPr>
        <sz val="11"/>
        <rFont val="宋体"/>
        <charset val="134"/>
      </rPr>
      <t>尼玛县人民法院机关</t>
    </r>
  </si>
  <si>
    <t>118012</t>
  </si>
  <si>
    <r>
      <rPr>
        <sz val="11"/>
        <rFont val="宋体"/>
        <charset val="134"/>
      </rPr>
      <t>双湖县人民法院机关</t>
    </r>
  </si>
  <si>
    <t>119001</t>
  </si>
  <si>
    <r>
      <rPr>
        <sz val="11"/>
        <rFont val="宋体"/>
        <charset val="134"/>
      </rPr>
      <t>那曲市司法局机关</t>
    </r>
  </si>
  <si>
    <t>121001</t>
  </si>
  <si>
    <r>
      <rPr>
        <sz val="11"/>
        <rFont val="宋体"/>
        <charset val="134"/>
      </rPr>
      <t>那曲市市场监督管理局机关</t>
    </r>
  </si>
  <si>
    <t>122001</t>
  </si>
  <si>
    <r>
      <rPr>
        <sz val="11"/>
        <rFont val="宋体"/>
        <charset val="134"/>
      </rPr>
      <t>那曲市信访局机关</t>
    </r>
  </si>
  <si>
    <t>123001</t>
  </si>
  <si>
    <r>
      <rPr>
        <sz val="11"/>
        <rFont val="宋体"/>
        <charset val="134"/>
      </rPr>
      <t>那曲市宗教局机关</t>
    </r>
  </si>
  <si>
    <t>124001</t>
  </si>
  <si>
    <r>
      <rPr>
        <sz val="11"/>
        <rFont val="宋体"/>
        <charset val="134"/>
      </rPr>
      <t>那曲市工商联机关</t>
    </r>
  </si>
  <si>
    <t>125001</t>
  </si>
  <si>
    <r>
      <rPr>
        <sz val="11"/>
        <rFont val="宋体"/>
        <charset val="134"/>
      </rPr>
      <t>那曲市妇联机关</t>
    </r>
  </si>
  <si>
    <t>126001</t>
  </si>
  <si>
    <r>
      <rPr>
        <sz val="11"/>
        <rFont val="宋体"/>
        <charset val="134"/>
      </rPr>
      <t>那曲团市委机关</t>
    </r>
  </si>
  <si>
    <t>127001</t>
  </si>
  <si>
    <r>
      <rPr>
        <sz val="11"/>
        <rFont val="宋体"/>
        <charset val="134"/>
      </rPr>
      <t>那曲市总工会机关</t>
    </r>
  </si>
  <si>
    <t>128001</t>
  </si>
  <si>
    <r>
      <rPr>
        <sz val="11"/>
        <rFont val="宋体"/>
        <charset val="134"/>
      </rPr>
      <t>那曲市民委机关</t>
    </r>
  </si>
  <si>
    <t>129001</t>
  </si>
  <si>
    <r>
      <rPr>
        <sz val="11"/>
        <rFont val="宋体"/>
        <charset val="134"/>
      </rPr>
      <t>那曲市委国安办机关</t>
    </r>
  </si>
  <si>
    <t>130001</t>
  </si>
  <si>
    <r>
      <rPr>
        <sz val="11"/>
        <rFont val="宋体"/>
        <charset val="134"/>
      </rPr>
      <t>那曲市市直机关工委</t>
    </r>
  </si>
  <si>
    <t>132001</t>
  </si>
  <si>
    <r>
      <rPr>
        <sz val="11"/>
        <rFont val="宋体"/>
        <charset val="134"/>
      </rPr>
      <t>那曲市驻拉萨办事处</t>
    </r>
  </si>
  <si>
    <t>200001</t>
  </si>
  <si>
    <r>
      <rPr>
        <sz val="11"/>
        <rFont val="宋体"/>
        <charset val="134"/>
      </rPr>
      <t>那曲市委宣传部机关</t>
    </r>
  </si>
  <si>
    <t>201001</t>
  </si>
  <si>
    <r>
      <rPr>
        <sz val="11"/>
        <rFont val="宋体"/>
        <charset val="134"/>
      </rPr>
      <t>那曲市教育（体育）局机关</t>
    </r>
  </si>
  <si>
    <t>201002</t>
  </si>
  <si>
    <r>
      <rPr>
        <sz val="11"/>
        <rFont val="宋体"/>
        <charset val="134"/>
      </rPr>
      <t>那曲市职业技术学校</t>
    </r>
  </si>
  <si>
    <t>30218</t>
  </si>
  <si>
    <r>
      <rPr>
        <sz val="11"/>
        <rFont val="宋体"/>
        <charset val="134"/>
      </rPr>
      <t>    专用材料费</t>
    </r>
  </si>
  <si>
    <t>30308</t>
  </si>
  <si>
    <r>
      <rPr>
        <sz val="11"/>
        <rFont val="宋体"/>
        <charset val="134"/>
      </rPr>
      <t>    助学金</t>
    </r>
  </si>
  <si>
    <t>201003</t>
  </si>
  <si>
    <r>
      <rPr>
        <sz val="11"/>
        <rFont val="宋体"/>
        <charset val="134"/>
      </rPr>
      <t>那曲市特殊教育学校</t>
    </r>
  </si>
  <si>
    <t>30239</t>
  </si>
  <si>
    <r>
      <rPr>
        <sz val="11"/>
        <rFont val="宋体"/>
        <charset val="134"/>
      </rPr>
      <t>    其他交通费用</t>
    </r>
  </si>
  <si>
    <t>201004</t>
  </si>
  <si>
    <r>
      <rPr>
        <sz val="11"/>
        <rFont val="宋体"/>
        <charset val="134"/>
      </rPr>
      <t>那曲教师继续教育学校</t>
    </r>
  </si>
  <si>
    <t>201005</t>
  </si>
  <si>
    <r>
      <rPr>
        <sz val="11"/>
        <rFont val="宋体"/>
        <charset val="134"/>
      </rPr>
      <t>拉萨那曲高级中学附属幼儿园</t>
    </r>
  </si>
  <si>
    <t>201006</t>
  </si>
  <si>
    <r>
      <rPr>
        <sz val="11"/>
        <rFont val="宋体"/>
        <charset val="134"/>
      </rPr>
      <t>那曲市中小学示范性综合实践基地</t>
    </r>
  </si>
  <si>
    <t>201007</t>
  </si>
  <si>
    <r>
      <rPr>
        <sz val="11"/>
        <rFont val="宋体"/>
        <charset val="134"/>
      </rPr>
      <t>拉萨那曲高级中学</t>
    </r>
  </si>
  <si>
    <t>201008</t>
  </si>
  <si>
    <r>
      <rPr>
        <sz val="11"/>
        <rFont val="宋体"/>
        <charset val="134"/>
      </rPr>
      <t>拉萨那曲第二高级中学</t>
    </r>
  </si>
  <si>
    <t>201009</t>
  </si>
  <si>
    <r>
      <rPr>
        <sz val="11"/>
        <rFont val="宋体"/>
        <charset val="134"/>
      </rPr>
      <t>拉萨那曲第三高级中学</t>
    </r>
  </si>
  <si>
    <t>201010</t>
  </si>
  <si>
    <r>
      <rPr>
        <sz val="11"/>
        <rFont val="宋体"/>
        <charset val="134"/>
      </rPr>
      <t>那曲市中学</t>
    </r>
  </si>
  <si>
    <t>201011</t>
  </si>
  <si>
    <r>
      <rPr>
        <sz val="11"/>
        <rFont val="宋体"/>
        <charset val="134"/>
      </rPr>
      <t>那曲市第二中学</t>
    </r>
  </si>
  <si>
    <t>201012</t>
  </si>
  <si>
    <r>
      <rPr>
        <sz val="11"/>
        <rFont val="宋体"/>
        <charset val="134"/>
      </rPr>
      <t>那曲市浙江中学</t>
    </r>
  </si>
  <si>
    <t>30225</t>
  </si>
  <si>
    <r>
      <rPr>
        <sz val="11"/>
        <rFont val="宋体"/>
        <charset val="134"/>
      </rPr>
      <t>    专用燃料费</t>
    </r>
  </si>
  <si>
    <t>201013</t>
  </si>
  <si>
    <r>
      <rPr>
        <sz val="11"/>
        <rFont val="宋体"/>
        <charset val="134"/>
      </rPr>
      <t>那曲市小学</t>
    </r>
  </si>
  <si>
    <t>30302</t>
  </si>
  <si>
    <r>
      <rPr>
        <sz val="11"/>
        <rFont val="宋体"/>
        <charset val="134"/>
      </rPr>
      <t>    退休费</t>
    </r>
  </si>
  <si>
    <t>201014</t>
  </si>
  <si>
    <r>
      <rPr>
        <sz val="11"/>
        <rFont val="宋体"/>
        <charset val="134"/>
      </rPr>
      <t>那曲市第一小学</t>
    </r>
  </si>
  <si>
    <t>201015</t>
  </si>
  <si>
    <r>
      <rPr>
        <sz val="11"/>
        <rFont val="宋体"/>
        <charset val="134"/>
      </rPr>
      <t>那曲市第二小学</t>
    </r>
  </si>
  <si>
    <t>201016</t>
  </si>
  <si>
    <r>
      <rPr>
        <sz val="11"/>
        <rFont val="宋体"/>
        <charset val="134"/>
      </rPr>
      <t>那曲市第三小学</t>
    </r>
  </si>
  <si>
    <t>201017</t>
  </si>
  <si>
    <r>
      <rPr>
        <sz val="11"/>
        <rFont val="宋体"/>
        <charset val="134"/>
      </rPr>
      <t>森布日第一幼儿园</t>
    </r>
  </si>
  <si>
    <t>201018</t>
  </si>
  <si>
    <r>
      <rPr>
        <sz val="11"/>
        <rFont val="宋体"/>
        <charset val="134"/>
      </rPr>
      <t>森布日第二幼儿园</t>
    </r>
  </si>
  <si>
    <t>201019</t>
  </si>
  <si>
    <r>
      <rPr>
        <sz val="11"/>
        <rFont val="宋体"/>
        <charset val="134"/>
      </rPr>
      <t>森布日第三幼儿园</t>
    </r>
  </si>
  <si>
    <t>201020</t>
  </si>
  <si>
    <r>
      <rPr>
        <sz val="11"/>
        <rFont val="宋体"/>
        <charset val="134"/>
      </rPr>
      <t>森布日第四幼儿园</t>
    </r>
  </si>
  <si>
    <t>201021</t>
  </si>
  <si>
    <r>
      <rPr>
        <sz val="11"/>
        <rFont val="宋体"/>
        <charset val="134"/>
      </rPr>
      <t>那曲市第二特殊教育学校</t>
    </r>
  </si>
  <si>
    <t>201022</t>
  </si>
  <si>
    <r>
      <rPr>
        <sz val="11"/>
        <rFont val="宋体"/>
        <charset val="134"/>
      </rPr>
      <t>拉萨那曲第四高级中学</t>
    </r>
  </si>
  <si>
    <t>201023</t>
  </si>
  <si>
    <r>
      <rPr>
        <sz val="11"/>
        <rFont val="宋体"/>
        <charset val="134"/>
      </rPr>
      <t>森布日中学</t>
    </r>
  </si>
  <si>
    <t>201024</t>
  </si>
  <si>
    <r>
      <rPr>
        <sz val="11"/>
        <rFont val="宋体"/>
        <charset val="134"/>
      </rPr>
      <t>森布日小学</t>
    </r>
  </si>
  <si>
    <t>202001</t>
  </si>
  <si>
    <r>
      <rPr>
        <sz val="11"/>
        <rFont val="宋体"/>
        <charset val="134"/>
      </rPr>
      <t>那曲市科技局机关</t>
    </r>
  </si>
  <si>
    <t>203001</t>
  </si>
  <si>
    <r>
      <rPr>
        <sz val="11"/>
        <rFont val="宋体"/>
        <charset val="134"/>
      </rPr>
      <t>那曲市文旅局机关</t>
    </r>
  </si>
  <si>
    <t>204001</t>
  </si>
  <si>
    <r>
      <rPr>
        <sz val="11"/>
        <rFont val="宋体"/>
        <charset val="134"/>
      </rPr>
      <t>那曲市广播电视局机关</t>
    </r>
  </si>
  <si>
    <t>205001</t>
  </si>
  <si>
    <r>
      <rPr>
        <sz val="11"/>
        <rFont val="宋体"/>
        <charset val="134"/>
      </rPr>
      <t>那曲市委党校机关</t>
    </r>
  </si>
  <si>
    <t>206001</t>
  </si>
  <si>
    <r>
      <rPr>
        <sz val="11"/>
        <rFont val="宋体"/>
        <charset val="134"/>
      </rPr>
      <t>那曲市群艺馆机关</t>
    </r>
  </si>
  <si>
    <t>207001</t>
  </si>
  <si>
    <r>
      <rPr>
        <sz val="11"/>
        <rFont val="宋体"/>
        <charset val="134"/>
      </rPr>
      <t>那曲市艺术团机关</t>
    </r>
  </si>
  <si>
    <t>208001</t>
  </si>
  <si>
    <r>
      <rPr>
        <sz val="11"/>
        <rFont val="宋体"/>
        <charset val="134"/>
      </rPr>
      <t>那曲市新华书店机关</t>
    </r>
  </si>
  <si>
    <t>209001</t>
  </si>
  <si>
    <r>
      <rPr>
        <sz val="11"/>
        <rFont val="宋体"/>
        <charset val="134"/>
      </rPr>
      <t>那曲市广播电视台机关</t>
    </r>
  </si>
  <si>
    <t>210001</t>
  </si>
  <si>
    <r>
      <rPr>
        <sz val="11"/>
        <rFont val="宋体"/>
        <charset val="134"/>
      </rPr>
      <t>那曲市电影发行放映管理中心机关</t>
    </r>
  </si>
  <si>
    <t>301001</t>
  </si>
  <si>
    <r>
      <rPr>
        <sz val="11"/>
        <rFont val="宋体"/>
        <charset val="134"/>
      </rPr>
      <t>那曲市发改委机关</t>
    </r>
  </si>
  <si>
    <t>302001</t>
  </si>
  <si>
    <r>
      <rPr>
        <sz val="11"/>
        <rFont val="宋体"/>
        <charset val="134"/>
      </rPr>
      <t>那曲市交通运输局机关</t>
    </r>
  </si>
  <si>
    <t>303001</t>
  </si>
  <si>
    <r>
      <rPr>
        <sz val="11"/>
        <rFont val="宋体"/>
        <charset val="134"/>
      </rPr>
      <t>那曲市自然资源局机关</t>
    </r>
  </si>
  <si>
    <t>304001</t>
  </si>
  <si>
    <r>
      <rPr>
        <sz val="11"/>
        <rFont val="宋体"/>
        <charset val="134"/>
      </rPr>
      <t>那曲市生态环境局机关</t>
    </r>
  </si>
  <si>
    <t>305001</t>
  </si>
  <si>
    <r>
      <rPr>
        <sz val="11"/>
        <rFont val="宋体"/>
        <charset val="134"/>
      </rPr>
      <t>那曲市住建局机关</t>
    </r>
  </si>
  <si>
    <t>306001</t>
  </si>
  <si>
    <r>
      <rPr>
        <sz val="11"/>
        <rFont val="宋体"/>
        <charset val="134"/>
      </rPr>
      <t>那曲市应急管理局机关</t>
    </r>
  </si>
  <si>
    <t>306002</t>
  </si>
  <si>
    <r>
      <rPr>
        <sz val="11"/>
        <rFont val="宋体"/>
        <charset val="134"/>
      </rPr>
      <t>那曲市消防救援支队</t>
    </r>
  </si>
  <si>
    <t>30209</t>
  </si>
  <si>
    <r>
      <rPr>
        <sz val="11"/>
        <rFont val="宋体"/>
        <charset val="134"/>
      </rPr>
      <t>    物业管理费</t>
    </r>
  </si>
  <si>
    <t>30214</t>
  </si>
  <si>
    <r>
      <rPr>
        <sz val="11"/>
        <rFont val="宋体"/>
        <charset val="134"/>
      </rPr>
      <t>    租赁费</t>
    </r>
  </si>
  <si>
    <t>307001</t>
  </si>
  <si>
    <r>
      <rPr>
        <sz val="11"/>
        <rFont val="宋体"/>
        <charset val="134"/>
      </rPr>
      <t>那曲市政府国资委机关</t>
    </r>
  </si>
  <si>
    <t>308001</t>
  </si>
  <si>
    <r>
      <rPr>
        <sz val="11"/>
        <rFont val="宋体"/>
        <charset val="134"/>
      </rPr>
      <t>那曲市经信局机关</t>
    </r>
  </si>
  <si>
    <t>309001</t>
  </si>
  <si>
    <r>
      <rPr>
        <sz val="11"/>
        <rFont val="宋体"/>
        <charset val="134"/>
      </rPr>
      <t>那曲市物流局机关</t>
    </r>
  </si>
  <si>
    <t>310001</t>
  </si>
  <si>
    <r>
      <rPr>
        <sz val="11"/>
        <rFont val="宋体"/>
        <charset val="134"/>
      </rPr>
      <t>那曲市城管局机关</t>
    </r>
  </si>
  <si>
    <t>311001</t>
  </si>
  <si>
    <r>
      <rPr>
        <sz val="11"/>
        <rFont val="宋体"/>
        <charset val="134"/>
      </rPr>
      <t>那曲市交通运输综合行政执法队机关</t>
    </r>
  </si>
  <si>
    <t>312001</t>
  </si>
  <si>
    <r>
      <rPr>
        <sz val="11"/>
        <rFont val="宋体"/>
        <charset val="134"/>
      </rPr>
      <t>那曲市商务局机关</t>
    </r>
  </si>
  <si>
    <t>313001</t>
  </si>
  <si>
    <r>
      <rPr>
        <sz val="11"/>
        <rFont val="宋体"/>
        <charset val="134"/>
      </rPr>
      <t>那曲市林草局机关</t>
    </r>
  </si>
  <si>
    <t>401001</t>
  </si>
  <si>
    <r>
      <rPr>
        <sz val="11"/>
        <rFont val="宋体"/>
        <charset val="134"/>
      </rPr>
      <t>那曲市人社局机关</t>
    </r>
  </si>
  <si>
    <t>402001</t>
  </si>
  <si>
    <r>
      <rPr>
        <sz val="11"/>
        <rFont val="宋体"/>
        <charset val="134"/>
      </rPr>
      <t>那曲市民政局机关</t>
    </r>
  </si>
  <si>
    <t>403001</t>
  </si>
  <si>
    <r>
      <rPr>
        <sz val="11"/>
        <rFont val="宋体"/>
        <charset val="134"/>
      </rPr>
      <t>那曲市卫健委机关</t>
    </r>
  </si>
  <si>
    <t>404001</t>
  </si>
  <si>
    <r>
      <rPr>
        <sz val="11"/>
        <rFont val="宋体"/>
        <charset val="134"/>
      </rPr>
      <t>那曲市医保局机关</t>
    </r>
  </si>
  <si>
    <t>406001</t>
  </si>
  <si>
    <r>
      <rPr>
        <sz val="11"/>
        <rFont val="宋体"/>
        <charset val="134"/>
      </rPr>
      <t>那曲市退役军人事务局机关</t>
    </r>
  </si>
  <si>
    <t>407001</t>
  </si>
  <si>
    <r>
      <rPr>
        <sz val="11"/>
        <rFont val="宋体"/>
        <charset val="134"/>
      </rPr>
      <t>那曲市残联机关</t>
    </r>
  </si>
  <si>
    <t>408001</t>
  </si>
  <si>
    <r>
      <rPr>
        <sz val="11"/>
        <rFont val="宋体"/>
        <charset val="134"/>
      </rPr>
      <t>那曲市人民医院机关</t>
    </r>
  </si>
  <si>
    <t>30109</t>
  </si>
  <si>
    <r>
      <rPr>
        <sz val="11"/>
        <rFont val="宋体"/>
        <charset val="134"/>
      </rPr>
      <t>    职业年金缴费</t>
    </r>
  </si>
  <si>
    <t>409001</t>
  </si>
  <si>
    <r>
      <rPr>
        <sz val="11"/>
        <rFont val="宋体"/>
        <charset val="134"/>
      </rPr>
      <t>那曲市藏医院机关</t>
    </r>
  </si>
  <si>
    <t>410001</t>
  </si>
  <si>
    <r>
      <rPr>
        <sz val="11"/>
        <rFont val="宋体"/>
        <charset val="134"/>
      </rPr>
      <t>那曲市妇幼保健院机关</t>
    </r>
  </si>
  <si>
    <t>411001</t>
  </si>
  <si>
    <r>
      <rPr>
        <sz val="11"/>
        <rFont val="宋体"/>
        <charset val="134"/>
      </rPr>
      <t>那曲市疾控中心机关</t>
    </r>
  </si>
  <si>
    <t>412001</t>
  </si>
  <si>
    <r>
      <rPr>
        <sz val="11"/>
        <rFont val="宋体"/>
        <charset val="134"/>
      </rPr>
      <t>那曲市中心血站机关</t>
    </r>
  </si>
  <si>
    <t>413001</t>
  </si>
  <si>
    <r>
      <rPr>
        <sz val="11"/>
        <rFont val="宋体"/>
        <charset val="134"/>
      </rPr>
      <t>那曲市红十字会机关</t>
    </r>
  </si>
  <si>
    <t>501001</t>
  </si>
  <si>
    <r>
      <rPr>
        <sz val="11"/>
        <rFont val="宋体"/>
        <charset val="134"/>
      </rPr>
      <t>那曲市农业农村局机关</t>
    </r>
  </si>
  <si>
    <t>502001</t>
  </si>
  <si>
    <r>
      <rPr>
        <sz val="11"/>
        <rFont val="宋体"/>
        <charset val="134"/>
      </rPr>
      <t>那曲市水利局机关</t>
    </r>
  </si>
  <si>
    <t>504001</t>
  </si>
  <si>
    <r>
      <rPr>
        <sz val="11"/>
        <rFont val="宋体"/>
        <charset val="134"/>
      </rPr>
      <t>那曲市乡村振兴局机关</t>
    </r>
  </si>
  <si>
    <t>506001</t>
  </si>
  <si>
    <r>
      <rPr>
        <sz val="11"/>
        <rFont val="宋体"/>
        <charset val="134"/>
      </rPr>
      <t>那曲市农牧业（草业）科技研究推广中心机关</t>
    </r>
  </si>
  <si>
    <t>507001</t>
  </si>
  <si>
    <r>
      <rPr>
        <sz val="11"/>
        <rFont val="宋体"/>
        <charset val="134"/>
      </rPr>
      <t>森布日生态搬迁安置点管理委员会机关</t>
    </r>
  </si>
  <si>
    <t>507002</t>
  </si>
  <si>
    <r>
      <rPr>
        <sz val="11"/>
        <rFont val="宋体"/>
        <charset val="134"/>
      </rPr>
      <t>森布日卫生院</t>
    </r>
  </si>
  <si>
    <t>合    计</t>
  </si>
  <si>
    <t>附件10</t>
  </si>
  <si>
    <t>2024年那曲市一般公共预算本级支出“三公”经费预算表</t>
  </si>
  <si>
    <t>项目名称</t>
  </si>
  <si>
    <t>因公出国（境）费</t>
  </si>
  <si>
    <t>公务用车购置及运行费</t>
  </si>
  <si>
    <t>小计</t>
  </si>
  <si>
    <t>6,115.83</t>
  </si>
  <si>
    <t>公务用车购置费</t>
  </si>
  <si>
    <t>公务用车运行费</t>
  </si>
  <si>
    <t>4,676.03</t>
  </si>
  <si>
    <t>620.61</t>
  </si>
  <si>
    <t>6,936.44</t>
  </si>
  <si>
    <t>附件11</t>
  </si>
  <si>
    <t>2024年一般公共预算对下提前告知表</t>
  </si>
  <si>
    <t>制表：那曲市财政局</t>
  </si>
  <si>
    <t>县区小计</t>
  </si>
  <si>
    <t>色尼区</t>
  </si>
  <si>
    <t>嘉黎县</t>
  </si>
  <si>
    <t>比如县</t>
  </si>
  <si>
    <t>聂荣县</t>
  </si>
  <si>
    <t>安多县</t>
  </si>
  <si>
    <t>申扎县</t>
  </si>
  <si>
    <t>索 县</t>
  </si>
  <si>
    <t>班戈县</t>
  </si>
  <si>
    <t>巴青县</t>
  </si>
  <si>
    <t>尼玛县</t>
  </si>
  <si>
    <t>双湖县</t>
  </si>
  <si>
    <t>一、上级补助收入</t>
  </si>
  <si>
    <t>（ 一）返还性收入</t>
  </si>
  <si>
    <t xml:space="preserve">  1.增值税税收返还收入</t>
  </si>
  <si>
    <t>（二）一般性转移支付收入</t>
  </si>
  <si>
    <t xml:space="preserve">  1.体制补助收入</t>
  </si>
  <si>
    <t xml:space="preserve">  2.均衡性转移支付收入</t>
  </si>
  <si>
    <t xml:space="preserve">  3.县级基本财力保障机制奖补资金收入</t>
  </si>
  <si>
    <t xml:space="preserve">  4.结算补助收入</t>
  </si>
  <si>
    <t xml:space="preserve"> 5.重点生态功能区转移支付收入</t>
  </si>
  <si>
    <t xml:space="preserve">  6.固定数额补助收入</t>
  </si>
  <si>
    <t xml:space="preserve">  7.巩固脱贫攻坚成果衔接乡村振兴转移支付收入</t>
  </si>
  <si>
    <t xml:space="preserve">  8.公共安全共同财政事权转移支付收入</t>
  </si>
  <si>
    <t xml:space="preserve">  9.教育共同财政事权转移支付收入</t>
  </si>
  <si>
    <t xml:space="preserve">  10.科学技术共同财政事权转移支付收入</t>
  </si>
  <si>
    <t xml:space="preserve">  11.文化旅游体育与传媒共同财政事权转移支付收入</t>
  </si>
  <si>
    <t xml:space="preserve">  12.社会保障和就业共同财政事权转移支付收入</t>
  </si>
  <si>
    <t xml:space="preserve">  13.医疗卫生共同财政事权转移支付收入</t>
  </si>
  <si>
    <t xml:space="preserve">  14.节能环保共同财政事权转移支付收入</t>
  </si>
  <si>
    <t xml:space="preserve">  15.农林水共同财政事权转移支付收入</t>
  </si>
  <si>
    <t xml:space="preserve"> 16.交通运输共同财政事权转移支付收入</t>
  </si>
  <si>
    <t xml:space="preserve">  17.自然资源海洋气象等共同财政事权转移支付收入</t>
  </si>
  <si>
    <t xml:space="preserve">  18.住房保障共同财政事权转移支付收入</t>
  </si>
  <si>
    <t xml:space="preserve">  19.灾害防治及应急管理共同财政事权转移支付收入</t>
  </si>
  <si>
    <t xml:space="preserve">  20.其他一般性转移支付收入</t>
  </si>
  <si>
    <t>（三）专项转移支付收入</t>
  </si>
  <si>
    <t xml:space="preserve">   1.卫生健康</t>
  </si>
  <si>
    <t xml:space="preserve">   2.节能环保</t>
  </si>
  <si>
    <t xml:space="preserve">   3.农林水</t>
  </si>
  <si>
    <t xml:space="preserve">   4.交通运输</t>
  </si>
  <si>
    <t xml:space="preserve">   5.商业服务业等</t>
  </si>
  <si>
    <t xml:space="preserve">   6.灾害防治及应急管理</t>
  </si>
  <si>
    <t>政府性基金预算</t>
  </si>
  <si>
    <t>表12</t>
  </si>
  <si>
    <t>2024年全市政府性基金预算收支预算总表</t>
  </si>
  <si>
    <t>522328,522329,522332</t>
  </si>
  <si>
    <t>地方政府专项债务收入</t>
  </si>
  <si>
    <t>地方政府专项债务还本支出</t>
  </si>
  <si>
    <t xml:space="preserve">  政府性基金转移支付收入</t>
  </si>
  <si>
    <t xml:space="preserve">  政府性基金转移支付</t>
  </si>
  <si>
    <t xml:space="preserve">  上解收入</t>
  </si>
  <si>
    <t xml:space="preserve">  上解支出</t>
  </si>
  <si>
    <t xml:space="preserve">  调出资金</t>
  </si>
  <si>
    <t xml:space="preserve">  地方政府专项债务转贷收入</t>
  </si>
  <si>
    <t xml:space="preserve">  地方政府专项债务转贷支出</t>
  </si>
  <si>
    <t xml:space="preserve">  上年结转收入</t>
  </si>
  <si>
    <t xml:space="preserve">  年终结转</t>
  </si>
  <si>
    <t>附件13</t>
  </si>
  <si>
    <t>2024年那曲市政府性基金预算收入预算表</t>
  </si>
  <si>
    <t>政府性基金收入</t>
  </si>
  <si>
    <t>1030148</t>
  </si>
  <si>
    <t>国有土地使用权出让收入</t>
  </si>
  <si>
    <t>103014801</t>
  </si>
  <si>
    <t>土地出让价款收入</t>
  </si>
  <si>
    <t>专项债务对应项目专项收入</t>
  </si>
  <si>
    <t>1031099</t>
  </si>
  <si>
    <t>其他政府性基金专项债务对应项目专项收入</t>
  </si>
  <si>
    <t>103109998</t>
  </si>
  <si>
    <t>其他地方自行试点项目收益专项债券对应项目专项收入</t>
  </si>
  <si>
    <t>附件14</t>
  </si>
  <si>
    <t>2024全市政府性基金预算支出预算表</t>
  </si>
  <si>
    <t>附件15：</t>
  </si>
  <si>
    <t>2024年那曲市政府性基金预算收支预算总表</t>
  </si>
  <si>
    <t>9,800.00</t>
  </si>
  <si>
    <t>18,345.39</t>
  </si>
  <si>
    <t>12,143.49</t>
  </si>
  <si>
    <t>3,598.10</t>
  </si>
  <si>
    <t>4,888.00</t>
  </si>
  <si>
    <t>4,311.23</t>
  </si>
  <si>
    <t>2,944.26</t>
  </si>
  <si>
    <t>21,943.49</t>
  </si>
  <si>
    <t>附件16</t>
  </si>
  <si>
    <t>2024年那曲市政府性基金预算本级收入预算表</t>
  </si>
  <si>
    <t>附件17</t>
  </si>
  <si>
    <t>2024年那曲市政府性基金预算本级支出预算表</t>
  </si>
  <si>
    <t>21208</t>
  </si>
  <si>
    <t>国有土地使用权出让收入安排的支出</t>
  </si>
  <si>
    <t>21210</t>
  </si>
  <si>
    <t>国有土地收益基金安排的支出</t>
  </si>
  <si>
    <t>2,661.29</t>
  </si>
  <si>
    <t>21216</t>
  </si>
  <si>
    <t>棚户区改造专项债券收入安排的支出</t>
  </si>
  <si>
    <t>22904</t>
  </si>
  <si>
    <t>其他政府性基金及对应专项债务收入安排的支出</t>
  </si>
  <si>
    <t>22908</t>
  </si>
  <si>
    <t>彩票发行销售机构业务费安排的支出</t>
  </si>
  <si>
    <t>37.49</t>
  </si>
  <si>
    <t>22960</t>
  </si>
  <si>
    <t>彩票公益金安排的支出</t>
  </si>
  <si>
    <t>4,196.67</t>
  </si>
  <si>
    <t>23204</t>
  </si>
  <si>
    <t>地方政府专项债务付息支出</t>
  </si>
  <si>
    <t>11,449.94</t>
  </si>
  <si>
    <t>附件18</t>
  </si>
  <si>
    <t>2024年那曲市政府性基金预算本级支出功能分类明细表</t>
  </si>
  <si>
    <t>2120803</t>
  </si>
  <si>
    <t>城市建设支出</t>
  </si>
  <si>
    <t>2121001</t>
  </si>
  <si>
    <t>征地和拆迁补偿支出</t>
  </si>
  <si>
    <t>2121699</t>
  </si>
  <si>
    <t>其他棚户区改造专项债券收入安排的支出</t>
  </si>
  <si>
    <t>4,234.16</t>
  </si>
  <si>
    <t>2290402</t>
  </si>
  <si>
    <t>其他地方自行试点项目收益专项债券收入安排的支出</t>
  </si>
  <si>
    <t>2290804</t>
  </si>
  <si>
    <t>福利彩票销售机构的业务费支出</t>
  </si>
  <si>
    <t>2296002</t>
  </si>
  <si>
    <t>用于社会福利的彩票公益金支出</t>
  </si>
  <si>
    <t>2,748.46</t>
  </si>
  <si>
    <t>2296003</t>
  </si>
  <si>
    <t>用于体育事业的彩票公益金支出</t>
  </si>
  <si>
    <t>341.84</t>
  </si>
  <si>
    <t>2296004</t>
  </si>
  <si>
    <t>用于教育事业的彩票公益金支出</t>
  </si>
  <si>
    <t>0.60</t>
  </si>
  <si>
    <t>2296006</t>
  </si>
  <si>
    <t>用于残疾人事业的彩票公益金支出</t>
  </si>
  <si>
    <t>1,105.77</t>
  </si>
  <si>
    <t>2296099</t>
  </si>
  <si>
    <t>用于其他社会公益事业的彩票公益金支出</t>
  </si>
  <si>
    <t>2320433</t>
  </si>
  <si>
    <t>棚户区改造专项债券付息支出</t>
  </si>
  <si>
    <t>7,138.71</t>
  </si>
  <si>
    <t>2320498</t>
  </si>
  <si>
    <t>其他地方自行试点项目收益专项债券付息支出</t>
  </si>
  <si>
    <t>4,311.24</t>
  </si>
  <si>
    <t>附件19</t>
  </si>
  <si>
    <t>2024年那曲市政府性基金预算本级支出政府经济分类明细表</t>
  </si>
  <si>
    <t>1,653.83</t>
  </si>
  <si>
    <t>362.02</t>
  </si>
  <si>
    <t>95.10</t>
  </si>
  <si>
    <t>1,154.82</t>
  </si>
  <si>
    <t>17.40</t>
  </si>
  <si>
    <t>19.49</t>
  </si>
  <si>
    <t>4,839.25</t>
  </si>
  <si>
    <t>1,776.00</t>
  </si>
  <si>
    <t>379.33</t>
  </si>
  <si>
    <t>22.63</t>
  </si>
  <si>
    <t>3.40</t>
  </si>
  <si>
    <t>57.46</t>
  </si>
  <si>
    <t>341.50</t>
  </si>
  <si>
    <t>599</t>
  </si>
  <si>
    <t>59999</t>
  </si>
  <si>
    <t xml:space="preserve"> </t>
  </si>
  <si>
    <t>附件20</t>
  </si>
  <si>
    <t>2024年政府性基金预算对下提前告知表</t>
  </si>
  <si>
    <t xml:space="preserve">                              </t>
  </si>
  <si>
    <t xml:space="preserve"> 项      目 </t>
  </si>
  <si>
    <t>市提前下达文件</t>
  </si>
  <si>
    <t>归口科室</t>
  </si>
  <si>
    <t>（一）中央彩票公益金支持乡村学校少年宫项目</t>
  </si>
  <si>
    <t>综合科</t>
  </si>
  <si>
    <t>（二）中央专项彩票公益金支持残疾人事业发展补助资金</t>
  </si>
  <si>
    <t>（三）中央专项彩票公益金支持公益事业项目</t>
  </si>
  <si>
    <t xml:space="preserve">  1.特困人员集中供养服务中心提升改造项目</t>
  </si>
  <si>
    <t xml:space="preserve">  2.那曲市生活垃圾无害化处理设施项目</t>
  </si>
  <si>
    <t>（四）体育彩票公益金</t>
  </si>
  <si>
    <t xml:space="preserve">  1.体育公园室外篮球场建设项目</t>
  </si>
  <si>
    <t>国有资本经营预算</t>
  </si>
  <si>
    <t>附件21</t>
  </si>
  <si>
    <t>2024年那曲市国有资本经营预算收支预算总表</t>
  </si>
  <si>
    <t>539.31</t>
  </si>
  <si>
    <t xml:space="preserve">  利润收入</t>
  </si>
  <si>
    <t xml:space="preserve">  补充全国社会保障基金</t>
  </si>
  <si>
    <t xml:space="preserve">  股利、股息收入</t>
  </si>
  <si>
    <t xml:space="preserve">  解决历史遗留问题及改革成本支出</t>
  </si>
  <si>
    <t xml:space="preserve">  产权转让收入</t>
  </si>
  <si>
    <t xml:space="preserve">  国有企业资本金注入</t>
  </si>
  <si>
    <t>451.20</t>
  </si>
  <si>
    <t xml:space="preserve">  清算收入</t>
  </si>
  <si>
    <t xml:space="preserve">  国有企业政策性补贴</t>
  </si>
  <si>
    <t xml:space="preserve">  其他国有资本经营预算收入</t>
  </si>
  <si>
    <t xml:space="preserve">  其他国有资本经营预算支出</t>
  </si>
  <si>
    <t xml:space="preserve">  国有资本经营预算转移支付收入</t>
  </si>
  <si>
    <t xml:space="preserve">  国有资本经营预算转移支付支出</t>
  </si>
  <si>
    <t xml:space="preserve">  国有资本经营预算上解收入</t>
  </si>
  <si>
    <t xml:space="preserve">  国有资本经营预算上解支出</t>
  </si>
  <si>
    <t xml:space="preserve">  国有资本经营预算调出资金</t>
  </si>
  <si>
    <t>2024年那曲市国有资本经营预算本级收入预算表</t>
  </si>
  <si>
    <t>国有资本经营收入</t>
  </si>
  <si>
    <t>1030601</t>
  </si>
  <si>
    <t>利润收入</t>
  </si>
  <si>
    <t>103060198</t>
  </si>
  <si>
    <t>其他国有资本经营预算企业利润收入</t>
  </si>
  <si>
    <t>附件22</t>
  </si>
  <si>
    <t>2024年那曲市国有资本经营预算支出预算表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</si>
  <si>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</si>
  <si>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</si>
  <si>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</si>
  <si>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</si>
  <si>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</si>
  <si>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</si>
  <si>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2230199</t>
  </si>
  <si>
    <t>其他解决历史遗留问题及改革成本支出</t>
  </si>
  <si>
    <t>22302</t>
  </si>
  <si>
    <t>国有企业资本金注入</t>
  </si>
  <si>
    <t>2230201</t>
  </si>
  <si>
    <t>国有经济结构调整支出</t>
  </si>
  <si>
    <t>450.00</t>
  </si>
  <si>
    <t>2230206</t>
  </si>
  <si>
    <t>保障国家经济安全支出</t>
  </si>
  <si>
    <t>1.20</t>
  </si>
  <si>
    <t>22399</t>
  </si>
  <si>
    <t>其他国有资本经营预算支出</t>
  </si>
  <si>
    <t>2239999</t>
  </si>
  <si>
    <t>附件23</t>
  </si>
  <si>
    <t>2024年国有资本经营预算对下提前告知表</t>
  </si>
  <si>
    <t>(一）国有企业退休人员社会化管理补助</t>
  </si>
  <si>
    <t>社会保险基金预算</t>
  </si>
  <si>
    <t>附件24</t>
  </si>
  <si>
    <t>2024年那曲市本级社会保险基金预算收支总表</t>
  </si>
  <si>
    <t>收入项目</t>
  </si>
  <si>
    <t>2024年预算数</t>
  </si>
  <si>
    <t>支出项目</t>
  </si>
  <si>
    <t>一、企业职工基本养老保险基金收入</t>
  </si>
  <si>
    <t>一、企业职工基本养老保险基金支出</t>
  </si>
  <si>
    <t xml:space="preserve">   其中：保险费收入</t>
  </si>
  <si>
    <t xml:space="preserve">   其中：社会保险待遇支出</t>
  </si>
  <si>
    <t xml:space="preserve">         利息收入</t>
  </si>
  <si>
    <t xml:space="preserve">         转移性支出</t>
  </si>
  <si>
    <t xml:space="preserve">         转移性收入</t>
  </si>
  <si>
    <t xml:space="preserve">         其他支出</t>
  </si>
  <si>
    <t xml:space="preserve">         其他收入</t>
  </si>
  <si>
    <t>二、城乡居民基本养老保险基金收入</t>
  </si>
  <si>
    <t>二、城乡居民基本养老保险基金支出</t>
  </si>
  <si>
    <t xml:space="preserve">         财政补贴收入</t>
  </si>
  <si>
    <t>三、机关事业单位基本养老保险基金收入</t>
  </si>
  <si>
    <t>三、机关事业单位基本养老保险基金支出</t>
  </si>
  <si>
    <t>四、职工基本医疗保险基金收入</t>
  </si>
  <si>
    <t>四、职工基本医疗保险基金支出</t>
  </si>
  <si>
    <t xml:space="preserve">          利息收入</t>
  </si>
  <si>
    <t>五、城乡居民基本医疗保险基金收入</t>
  </si>
  <si>
    <t>五、城乡居民基本医疗保险基金支出</t>
  </si>
  <si>
    <t>×</t>
  </si>
  <si>
    <t>六、工伤保险基金收入</t>
  </si>
  <si>
    <t>六、工伤保险基金支出</t>
  </si>
  <si>
    <t>七、失业保险基金收入</t>
  </si>
  <si>
    <t>七、失业保险基金支出</t>
  </si>
  <si>
    <t>那曲市社会保险基金本年收入合计</t>
  </si>
  <si>
    <t>那曲市社会保险基金本年支出合计</t>
  </si>
  <si>
    <t>那曲市社会保险基金年末滚存结余</t>
  </si>
  <si>
    <t xml:space="preserve">    其中：本年收支结余</t>
  </si>
  <si>
    <t>那曲市社会保险基金上年结余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</si>
</sst>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%"/>
    <numFmt numFmtId="178" formatCode="_ * #,##0_ ;_ * \-#,##0_ ;_ * &quot;-&quot;??_ ;_ @_ "/>
    <numFmt numFmtId="179" formatCode="0.00_ "/>
  </numFmts>
  <fonts count="66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sz val="12"/>
      <name val="方正仿宋简体"/>
      <charset val="134"/>
    </font>
    <font>
      <sz val="11"/>
      <color theme="1"/>
      <name val="宋体"/>
      <charset val="134"/>
      <scheme val="minor"/>
    </font>
    <font>
      <sz val="8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黑体"/>
      <charset val="134"/>
    </font>
    <font>
      <sz val="12"/>
      <color rgb="FF000000"/>
      <name val="黑体"/>
      <charset val="134"/>
    </font>
    <font>
      <b/>
      <sz val="9"/>
      <color rgb="FF000000"/>
      <name val="宋体"/>
      <charset val="134"/>
    </font>
    <font>
      <sz val="11"/>
      <color rgb="FF0000FF"/>
      <name val="宋体"/>
      <charset val="134"/>
    </font>
    <font>
      <sz val="16"/>
      <color theme="1"/>
      <name val="方正小标宋简体"/>
      <charset val="134"/>
    </font>
    <font>
      <sz val="12"/>
      <name val="仿宋_GB2312"/>
      <charset val="134"/>
    </font>
    <font>
      <sz val="11.5"/>
      <color theme="1"/>
      <name val="仿宋_GB2312"/>
      <charset val="134"/>
    </font>
    <font>
      <sz val="11"/>
      <name val="仿宋_GB2312"/>
      <charset val="134"/>
    </font>
    <font>
      <b/>
      <sz val="15"/>
      <color rgb="FF000000"/>
      <name val="黑体"/>
      <charset val="134"/>
    </font>
    <font>
      <b/>
      <sz val="11"/>
      <color rgb="FF0000FF"/>
      <name val="宋体"/>
      <charset val="134"/>
    </font>
    <font>
      <b/>
      <sz val="11"/>
      <color rgb="FF0000FF"/>
      <name val="SimSun"/>
      <charset val="134"/>
    </font>
    <font>
      <b/>
      <sz val="15"/>
      <name val="黑体"/>
      <charset val="134"/>
    </font>
    <font>
      <sz val="11"/>
      <color rgb="FFFFFFFF"/>
      <name val="宋体"/>
      <charset val="134"/>
    </font>
    <font>
      <sz val="9"/>
      <name val="Hiragino Sans GB"/>
      <charset val="134"/>
    </font>
    <font>
      <b/>
      <sz val="16"/>
      <name val="黑体"/>
      <charset val="134"/>
    </font>
    <font>
      <sz val="9"/>
      <color rgb="FFFFFFFF"/>
      <name val="宋体"/>
      <charset val="134"/>
    </font>
    <font>
      <b/>
      <sz val="16"/>
      <color rgb="FF000000"/>
      <name val="宋体"/>
      <charset val="134"/>
    </font>
    <font>
      <sz val="12"/>
      <name val="黑体"/>
      <charset val="134"/>
    </font>
    <font>
      <sz val="18"/>
      <color rgb="FF000000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4"/>
        <bgColor rgb="FFFFFFFF"/>
      </patternFill>
    </fill>
    <fill>
      <patternFill patternType="solid">
        <fgColor theme="4" tint="0.6"/>
        <bgColor indexed="64"/>
      </patternFill>
    </fill>
    <fill>
      <patternFill patternType="solid">
        <fgColor theme="4" tint="0.6"/>
        <bgColor rgb="FFFFFFFF"/>
      </patternFill>
    </fill>
    <fill>
      <patternFill patternType="solid">
        <fgColor theme="4" tint="0.8"/>
        <bgColor rgb="FFFFFFFF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1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" fillId="0" borderId="0"/>
    <xf numFmtId="41" fontId="8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8" fillId="0" borderId="0"/>
    <xf numFmtId="0" fontId="49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/>
    <xf numFmtId="0" fontId="8" fillId="19" borderId="20" applyNumberFormat="0" applyFont="0" applyAlignment="0" applyProtection="0">
      <alignment vertical="center"/>
    </xf>
    <xf numFmtId="0" fontId="48" fillId="0" borderId="0"/>
    <xf numFmtId="0" fontId="49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1" fillId="0" borderId="0"/>
    <xf numFmtId="0" fontId="49" fillId="21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8" fillId="23" borderId="23" applyNumberFormat="0" applyAlignment="0" applyProtection="0">
      <alignment vertical="center"/>
    </xf>
    <xf numFmtId="0" fontId="59" fillId="23" borderId="19" applyNumberFormat="0" applyAlignment="0" applyProtection="0">
      <alignment vertical="center"/>
    </xf>
    <xf numFmtId="0" fontId="48" fillId="0" borderId="0"/>
    <xf numFmtId="0" fontId="60" fillId="24" borderId="24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8" fillId="0" borderId="0"/>
    <xf numFmtId="0" fontId="45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8" fillId="0" borderId="0"/>
    <xf numFmtId="0" fontId="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</cellStyleXfs>
  <cellXfs count="287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3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3" fontId="3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43" fontId="6" fillId="0" borderId="2" xfId="65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43" fontId="6" fillId="0" borderId="2" xfId="64" applyNumberFormat="1" applyFont="1" applyFill="1" applyBorder="1" applyAlignment="1" applyProtection="1">
      <alignment horizontal="center" vertical="center"/>
    </xf>
    <xf numFmtId="176" fontId="6" fillId="0" borderId="2" xfId="35" applyNumberFormat="1" applyFont="1" applyFill="1" applyBorder="1" applyAlignment="1" applyProtection="1">
      <alignment horizontal="center" vertical="center"/>
    </xf>
    <xf numFmtId="43" fontId="6" fillId="0" borderId="2" xfId="66" applyNumberFormat="1" applyFont="1" applyFill="1" applyBorder="1" applyAlignment="1" applyProtection="1">
      <alignment horizontal="center" vertical="center"/>
    </xf>
    <xf numFmtId="43" fontId="1" fillId="0" borderId="0" xfId="0" applyNumberFormat="1" applyFont="1" applyFill="1" applyBorder="1" applyAlignment="1"/>
    <xf numFmtId="176" fontId="6" fillId="0" borderId="2" xfId="15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/>
    <xf numFmtId="176" fontId="6" fillId="0" borderId="2" xfId="1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3" fontId="3" fillId="0" borderId="2" xfId="0" applyNumberFormat="1" applyFont="1" applyFill="1" applyBorder="1" applyAlignment="1">
      <alignment horizontal="center" vertical="center"/>
    </xf>
    <xf numFmtId="43" fontId="6" fillId="2" borderId="2" xfId="17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3" fontId="6" fillId="0" borderId="2" xfId="68" applyNumberFormat="1" applyFont="1" applyFill="1" applyBorder="1" applyAlignment="1" applyProtection="1">
      <alignment horizontal="center" vertical="center"/>
    </xf>
    <xf numFmtId="43" fontId="6" fillId="2" borderId="2" xfId="68" applyNumberFormat="1" applyFont="1" applyFill="1" applyBorder="1" applyAlignment="1" applyProtection="1">
      <alignment horizontal="center" vertical="center"/>
    </xf>
    <xf numFmtId="43" fontId="6" fillId="2" borderId="2" xfId="64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6" fillId="2" borderId="2" xfId="69" applyNumberFormat="1" applyFont="1" applyFill="1" applyBorder="1" applyAlignment="1" applyProtection="1">
      <alignment horizontal="center" vertical="center"/>
    </xf>
    <xf numFmtId="176" fontId="6" fillId="2" borderId="2" xfId="70" applyNumberFormat="1" applyFont="1" applyFill="1" applyBorder="1" applyAlignment="1" applyProtection="1">
      <alignment horizontal="center" vertical="center"/>
    </xf>
    <xf numFmtId="43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43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2" xfId="0" applyNumberFormat="1" applyFont="1" applyFill="1" applyBorder="1" applyAlignment="1">
      <alignment horizontal="center" vertical="center"/>
    </xf>
    <xf numFmtId="0" fontId="8" fillId="0" borderId="0" xfId="43"/>
    <xf numFmtId="0" fontId="9" fillId="0" borderId="0" xfId="43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43" fontId="11" fillId="3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43" fontId="11" fillId="4" borderId="2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right" vertical="center"/>
    </xf>
    <xf numFmtId="177" fontId="13" fillId="0" borderId="9" xfId="0" applyNumberFormat="1" applyFont="1" applyBorder="1" applyAlignment="1">
      <alignment horizontal="center" vertical="center"/>
    </xf>
    <xf numFmtId="0" fontId="13" fillId="6" borderId="6" xfId="0" applyFont="1" applyFill="1" applyBorder="1" applyAlignment="1">
      <alignment horizontal="left" vertical="center"/>
    </xf>
    <xf numFmtId="0" fontId="13" fillId="0" borderId="6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right" vertical="center"/>
    </xf>
    <xf numFmtId="177" fontId="17" fillId="0" borderId="9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>
      <alignment vertical="center"/>
    </xf>
    <xf numFmtId="0" fontId="21" fillId="0" borderId="11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right" vertical="center"/>
    </xf>
    <xf numFmtId="0" fontId="15" fillId="0" borderId="10" xfId="0" applyFont="1" applyBorder="1" applyAlignment="1">
      <alignment wrapText="1"/>
    </xf>
    <xf numFmtId="0" fontId="14" fillId="0" borderId="5" xfId="0" applyFont="1" applyBorder="1" applyAlignment="1">
      <alignment horizontal="right" vertical="center" wrapText="1"/>
    </xf>
    <xf numFmtId="43" fontId="17" fillId="0" borderId="6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43" fontId="22" fillId="0" borderId="6" xfId="0" applyNumberFormat="1" applyFont="1" applyBorder="1" applyAlignment="1">
      <alignment horizontal="right" vertical="center"/>
    </xf>
    <xf numFmtId="43" fontId="13" fillId="0" borderId="6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vertical="center" wrapText="1"/>
    </xf>
    <xf numFmtId="43" fontId="11" fillId="7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5" applyFont="1" applyFill="1" applyBorder="1" applyAlignment="1">
      <alignment horizontal="center" vertical="center" wrapText="1"/>
    </xf>
    <xf numFmtId="43" fontId="11" fillId="0" borderId="2" xfId="0" applyNumberFormat="1" applyFont="1" applyFill="1" applyBorder="1" applyAlignment="1">
      <alignment vertical="center" wrapText="1"/>
    </xf>
    <xf numFmtId="43" fontId="24" fillId="0" borderId="2" xfId="0" applyNumberFormat="1" applyFont="1" applyFill="1" applyBorder="1" applyAlignment="1">
      <alignment vertical="center"/>
    </xf>
    <xf numFmtId="43" fontId="25" fillId="0" borderId="2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3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right" vertical="center"/>
    </xf>
    <xf numFmtId="177" fontId="17" fillId="0" borderId="9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right" vertical="center"/>
    </xf>
    <xf numFmtId="177" fontId="13" fillId="0" borderId="9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wrapText="1"/>
    </xf>
    <xf numFmtId="0" fontId="28" fillId="0" borderId="6" xfId="0" applyFont="1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0" fontId="0" fillId="0" borderId="0" xfId="23">
      <alignment vertical="center"/>
    </xf>
    <xf numFmtId="0" fontId="30" fillId="0" borderId="4" xfId="23" applyFont="1" applyBorder="1" applyAlignment="1">
      <alignment horizontal="center" vertical="center" wrapText="1"/>
    </xf>
    <xf numFmtId="0" fontId="31" fillId="0" borderId="5" xfId="23" applyFont="1" applyBorder="1" applyAlignment="1">
      <alignment horizontal="center" vertical="center"/>
    </xf>
    <xf numFmtId="0" fontId="32" fillId="0" borderId="5" xfId="23" applyFont="1" applyBorder="1" applyAlignment="1">
      <alignment vertical="center" wrapText="1"/>
    </xf>
    <xf numFmtId="0" fontId="13" fillId="0" borderId="5" xfId="23" applyFont="1" applyBorder="1" applyAlignment="1">
      <alignment horizontal="right" vertical="center"/>
    </xf>
    <xf numFmtId="0" fontId="17" fillId="5" borderId="6" xfId="23" applyFont="1" applyFill="1" applyBorder="1" applyAlignment="1">
      <alignment horizontal="center" vertical="center"/>
    </xf>
    <xf numFmtId="0" fontId="13" fillId="0" borderId="6" xfId="23" applyFont="1" applyBorder="1" applyAlignment="1">
      <alignment horizontal="left" vertical="center"/>
    </xf>
    <xf numFmtId="43" fontId="13" fillId="0" borderId="6" xfId="23" applyNumberFormat="1" applyFont="1" applyBorder="1" applyAlignment="1">
      <alignment horizontal="right" vertical="center"/>
    </xf>
    <xf numFmtId="0" fontId="17" fillId="0" borderId="6" xfId="23" applyFont="1" applyBorder="1" applyAlignment="1">
      <alignment horizontal="center" vertical="center"/>
    </xf>
    <xf numFmtId="43" fontId="17" fillId="0" borderId="6" xfId="23" applyNumberFormat="1" applyFont="1" applyBorder="1" applyAlignment="1">
      <alignment horizontal="right" vertical="center"/>
    </xf>
    <xf numFmtId="0" fontId="1" fillId="0" borderId="10" xfId="23" applyFont="1" applyBorder="1" applyAlignment="1">
      <alignment horizontal="center"/>
    </xf>
    <xf numFmtId="0" fontId="32" fillId="0" borderId="10" xfId="23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43" fontId="13" fillId="0" borderId="6" xfId="0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0" fontId="33" fillId="0" borderId="4" xfId="23" applyFont="1" applyBorder="1" applyAlignment="1">
      <alignment horizontal="center" vertical="center"/>
    </xf>
    <xf numFmtId="0" fontId="17" fillId="0" borderId="6" xfId="23" applyFont="1" applyBorder="1" applyAlignment="1">
      <alignment horizontal="left" vertical="center"/>
    </xf>
    <xf numFmtId="43" fontId="17" fillId="0" borderId="6" xfId="27" applyNumberFormat="1" applyFont="1" applyBorder="1" applyAlignment="1">
      <alignment horizontal="right" vertical="center"/>
    </xf>
    <xf numFmtId="178" fontId="17" fillId="0" borderId="6" xfId="27" applyNumberFormat="1" applyFont="1" applyBorder="1" applyAlignment="1">
      <alignment horizontal="left" vertical="center"/>
    </xf>
    <xf numFmtId="43" fontId="13" fillId="0" borderId="6" xfId="27" applyNumberFormat="1" applyFont="1" applyBorder="1" applyAlignment="1">
      <alignment horizontal="right" vertical="center"/>
    </xf>
    <xf numFmtId="178" fontId="13" fillId="0" borderId="6" xfId="27" applyNumberFormat="1" applyFont="1" applyBorder="1" applyAlignment="1">
      <alignment horizontal="left" vertical="center"/>
    </xf>
    <xf numFmtId="178" fontId="17" fillId="0" borderId="6" xfId="27" applyNumberFormat="1" applyFont="1" applyBorder="1" applyAlignment="1">
      <alignment horizontal="center" vertical="center"/>
    </xf>
    <xf numFmtId="0" fontId="32" fillId="0" borderId="14" xfId="23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43" fontId="11" fillId="4" borderId="2" xfId="0" applyNumberFormat="1" applyFont="1" applyFill="1" applyBorder="1" applyAlignment="1">
      <alignment horizontal="center" vertical="center"/>
    </xf>
    <xf numFmtId="43" fontId="24" fillId="4" borderId="2" xfId="0" applyNumberFormat="1" applyFont="1" applyFill="1" applyBorder="1" applyAlignment="1">
      <alignment horizontal="center" vertical="center"/>
    </xf>
    <xf numFmtId="0" fontId="26" fillId="3" borderId="2" xfId="5" applyFont="1" applyFill="1" applyBorder="1" applyAlignment="1">
      <alignment vertical="center" wrapText="1"/>
    </xf>
    <xf numFmtId="43" fontId="26" fillId="3" borderId="2" xfId="29" applyNumberFormat="1" applyFont="1" applyFill="1" applyBorder="1" applyAlignment="1">
      <alignment vertical="center"/>
    </xf>
    <xf numFmtId="0" fontId="26" fillId="8" borderId="2" xfId="5" applyFont="1" applyFill="1" applyBorder="1" applyAlignment="1">
      <alignment horizontal="left" vertical="center" wrapText="1"/>
    </xf>
    <xf numFmtId="43" fontId="26" fillId="8" borderId="2" xfId="29" applyNumberFormat="1" applyFont="1" applyFill="1" applyBorder="1" applyAlignment="1">
      <alignment vertical="center"/>
    </xf>
    <xf numFmtId="0" fontId="26" fillId="4" borderId="2" xfId="5" applyFont="1" applyFill="1" applyBorder="1" applyAlignment="1">
      <alignment vertical="center" wrapText="1"/>
    </xf>
    <xf numFmtId="43" fontId="26" fillId="4" borderId="2" xfId="0" applyNumberFormat="1" applyFont="1" applyFill="1" applyBorder="1" applyAlignment="1">
      <alignment vertical="center"/>
    </xf>
    <xf numFmtId="0" fontId="26" fillId="8" borderId="2" xfId="5" applyFont="1" applyFill="1" applyBorder="1" applyAlignment="1">
      <alignment vertical="center" wrapText="1"/>
    </xf>
    <xf numFmtId="43" fontId="26" fillId="4" borderId="2" xfId="0" applyNumberFormat="1" applyFont="1" applyFill="1" applyBorder="1" applyAlignment="1">
      <alignment vertical="center" wrapText="1"/>
    </xf>
    <xf numFmtId="0" fontId="26" fillId="4" borderId="2" xfId="61" applyNumberFormat="1" applyFont="1" applyFill="1" applyBorder="1" applyAlignment="1">
      <alignment vertical="center" wrapText="1"/>
    </xf>
    <xf numFmtId="43" fontId="26" fillId="4" borderId="2" xfId="61" applyNumberFormat="1" applyFont="1" applyFill="1" applyBorder="1" applyAlignment="1">
      <alignment horizontal="center" vertical="center" wrapText="1"/>
    </xf>
    <xf numFmtId="43" fontId="26" fillId="4" borderId="2" xfId="5" applyNumberFormat="1" applyFont="1" applyFill="1" applyBorder="1" applyAlignment="1">
      <alignment horizontal="left" vertical="center" wrapText="1"/>
    </xf>
    <xf numFmtId="43" fontId="26" fillId="4" borderId="2" xfId="5" applyNumberFormat="1" applyFont="1" applyFill="1" applyBorder="1" applyAlignment="1">
      <alignment vertical="center" wrapText="1"/>
    </xf>
    <xf numFmtId="0" fontId="26" fillId="4" borderId="2" xfId="0" applyNumberFormat="1" applyFont="1" applyFill="1" applyBorder="1" applyAlignment="1">
      <alignment vertical="center" wrapText="1"/>
    </xf>
    <xf numFmtId="0" fontId="26" fillId="4" borderId="2" xfId="0" applyNumberFormat="1" applyFont="1" applyFill="1" applyBorder="1" applyAlignment="1" applyProtection="1">
      <alignment vertical="center" wrapText="1"/>
    </xf>
    <xf numFmtId="43" fontId="26" fillId="4" borderId="2" xfId="0" applyNumberFormat="1" applyFont="1" applyFill="1" applyBorder="1" applyAlignment="1" applyProtection="1">
      <alignment horizontal="center" vertical="center"/>
    </xf>
    <xf numFmtId="0" fontId="26" fillId="8" borderId="2" xfId="0" applyNumberFormat="1" applyFont="1" applyFill="1" applyBorder="1" applyAlignment="1">
      <alignment vertical="center" wrapText="1"/>
    </xf>
    <xf numFmtId="43" fontId="26" fillId="8" borderId="2" xfId="0" applyNumberFormat="1" applyFont="1" applyFill="1" applyBorder="1" applyAlignment="1">
      <alignment vertical="center"/>
    </xf>
    <xf numFmtId="43" fontId="26" fillId="4" borderId="2" xfId="0" applyNumberFormat="1" applyFont="1" applyFill="1" applyBorder="1" applyAlignment="1">
      <alignment horizontal="right" vertical="center" wrapText="1"/>
    </xf>
    <xf numFmtId="43" fontId="26" fillId="4" borderId="2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vertical="center"/>
    </xf>
    <xf numFmtId="43" fontId="24" fillId="4" borderId="0" xfId="0" applyNumberFormat="1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vertical="center"/>
    </xf>
    <xf numFmtId="0" fontId="34" fillId="0" borderId="5" xfId="0" applyFont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left" vertical="center"/>
    </xf>
    <xf numFmtId="0" fontId="13" fillId="9" borderId="9" xfId="0" applyFont="1" applyFill="1" applyBorder="1" applyAlignment="1">
      <alignment horizontal="left" vertical="center" wrapText="1"/>
    </xf>
    <xf numFmtId="4" fontId="13" fillId="9" borderId="9" xfId="0" applyNumberFormat="1" applyFont="1" applyFill="1" applyBorder="1" applyAlignment="1">
      <alignment horizontal="right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 wrapText="1"/>
    </xf>
    <xf numFmtId="4" fontId="13" fillId="6" borderId="9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right" vertical="center"/>
    </xf>
    <xf numFmtId="0" fontId="17" fillId="5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horizontal="right" vertical="center"/>
    </xf>
    <xf numFmtId="177" fontId="18" fillId="0" borderId="9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/>
    </xf>
    <xf numFmtId="0" fontId="0" fillId="0" borderId="0" xfId="0" applyFont="1" applyFill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15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10" borderId="2" xfId="0" applyNumberFormat="1" applyFont="1" applyFill="1" applyBorder="1" applyAlignment="1">
      <alignment horizontal="left" vertical="center"/>
    </xf>
    <xf numFmtId="0" fontId="13" fillId="10" borderId="2" xfId="0" applyFont="1" applyFill="1" applyBorder="1" applyAlignment="1">
      <alignment horizontal="left" vertical="center"/>
    </xf>
    <xf numFmtId="0" fontId="13" fillId="10" borderId="2" xfId="0" applyFont="1" applyFill="1" applyBorder="1" applyAlignment="1">
      <alignment horizontal="right" vertical="center"/>
    </xf>
    <xf numFmtId="0" fontId="0" fillId="10" borderId="2" xfId="0" applyFont="1" applyFill="1" applyBorder="1">
      <alignment vertical="center"/>
    </xf>
    <xf numFmtId="0" fontId="13" fillId="0" borderId="2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Border="1">
      <alignment vertical="center"/>
    </xf>
    <xf numFmtId="0" fontId="13" fillId="0" borderId="2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right" vertical="center"/>
    </xf>
    <xf numFmtId="0" fontId="0" fillId="0" borderId="2" xfId="0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15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0" fontId="17" fillId="4" borderId="2" xfId="2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center" vertical="center"/>
    </xf>
    <xf numFmtId="3" fontId="17" fillId="0" borderId="10" xfId="0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178" fontId="38" fillId="0" borderId="0" xfId="9" applyNumberFormat="1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178" fontId="1" fillId="0" borderId="0" xfId="9" applyNumberFormat="1" applyFont="1" applyFill="1" applyBorder="1" applyAlignment="1"/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178" fontId="1" fillId="0" borderId="0" xfId="9" applyNumberFormat="1" applyFont="1" applyFill="1" applyAlignment="1"/>
    <xf numFmtId="178" fontId="38" fillId="0" borderId="0" xfId="9" applyNumberFormat="1" applyFont="1" applyFill="1" applyAlignment="1">
      <alignment horizontal="right" vertical="center" wrapText="1"/>
    </xf>
    <xf numFmtId="0" fontId="42" fillId="0" borderId="2" xfId="0" applyFont="1" applyFill="1" applyBorder="1" applyAlignment="1">
      <alignment horizontal="center" vertical="center"/>
    </xf>
    <xf numFmtId="178" fontId="42" fillId="0" borderId="2" xfId="9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vertical="center"/>
    </xf>
    <xf numFmtId="43" fontId="43" fillId="0" borderId="2" xfId="9" applyNumberFormat="1" applyFont="1" applyFill="1" applyBorder="1" applyAlignment="1">
      <alignment horizontal="center" vertical="center" wrapText="1"/>
    </xf>
    <xf numFmtId="178" fontId="43" fillId="0" borderId="2" xfId="9" applyNumberFormat="1" applyFont="1" applyFill="1" applyBorder="1" applyAlignment="1">
      <alignment horizontal="center" vertical="center" wrapText="1"/>
    </xf>
    <xf numFmtId="43" fontId="43" fillId="0" borderId="2" xfId="0" applyNumberFormat="1" applyFont="1" applyFill="1" applyBorder="1" applyAlignment="1">
      <alignment vertical="center"/>
    </xf>
    <xf numFmtId="0" fontId="42" fillId="0" borderId="2" xfId="0" applyFont="1" applyFill="1" applyBorder="1" applyAlignment="1">
      <alignment horizontal="distributed" vertical="center"/>
    </xf>
    <xf numFmtId="43" fontId="44" fillId="0" borderId="2" xfId="9" applyNumberFormat="1" applyFont="1" applyFill="1" applyBorder="1" applyAlignment="1">
      <alignment horizontal="center" vertical="center" wrapText="1"/>
    </xf>
    <xf numFmtId="178" fontId="44" fillId="0" borderId="2" xfId="9" applyNumberFormat="1" applyFont="1" applyFill="1" applyBorder="1" applyAlignment="1">
      <alignment horizontal="center" vertical="center" wrapText="1"/>
    </xf>
    <xf numFmtId="0" fontId="16" fillId="0" borderId="4" xfId="23" applyFont="1" applyBorder="1" applyAlignment="1">
      <alignment horizontal="center" vertical="center"/>
    </xf>
    <xf numFmtId="0" fontId="14" fillId="0" borderId="5" xfId="23" applyFont="1" applyBorder="1" applyAlignment="1">
      <alignment vertical="center" wrapText="1"/>
    </xf>
    <xf numFmtId="0" fontId="13" fillId="0" borderId="5" xfId="23" applyFont="1" applyBorder="1" applyAlignment="1">
      <alignment horizontal="center" vertical="center"/>
    </xf>
    <xf numFmtId="43" fontId="29" fillId="0" borderId="6" xfId="23" applyNumberFormat="1" applyFont="1" applyBorder="1" applyAlignment="1">
      <alignment horizontal="right" vertical="center"/>
    </xf>
    <xf numFmtId="43" fontId="18" fillId="0" borderId="6" xfId="23" applyNumberFormat="1" applyFont="1" applyBorder="1" applyAlignment="1">
      <alignment horizontal="right" vertical="center"/>
    </xf>
    <xf numFmtId="43" fontId="18" fillId="0" borderId="6" xfId="23" applyNumberFormat="1" applyFont="1" applyBorder="1" applyAlignment="1">
      <alignment vertical="center"/>
    </xf>
    <xf numFmtId="43" fontId="22" fillId="0" borderId="6" xfId="23" applyNumberFormat="1" applyFont="1" applyBorder="1" applyAlignment="1">
      <alignment horizontal="right" vertical="center"/>
    </xf>
    <xf numFmtId="0" fontId="14" fillId="0" borderId="10" xfId="23" applyFont="1" applyBorder="1" applyAlignment="1">
      <alignment vertical="center" wrapText="1"/>
    </xf>
    <xf numFmtId="0" fontId="13" fillId="11" borderId="2" xfId="0" applyFont="1" applyFill="1" applyBorder="1" applyAlignment="1">
      <alignment horizontal="left" vertical="center"/>
    </xf>
    <xf numFmtId="179" fontId="13" fillId="10" borderId="2" xfId="0" applyNumberFormat="1" applyFont="1" applyFill="1" applyBorder="1" applyAlignment="1">
      <alignment horizontal="right" vertical="center"/>
    </xf>
    <xf numFmtId="0" fontId="0" fillId="10" borderId="2" xfId="0" applyFont="1" applyFill="1" applyBorder="1" applyAlignment="1">
      <alignment vertical="center"/>
    </xf>
    <xf numFmtId="0" fontId="13" fillId="12" borderId="2" xfId="0" applyFont="1" applyFill="1" applyBorder="1" applyAlignment="1">
      <alignment horizontal="left" vertical="center"/>
    </xf>
    <xf numFmtId="0" fontId="13" fillId="13" borderId="2" xfId="0" applyFont="1" applyFill="1" applyBorder="1" applyAlignment="1">
      <alignment horizontal="left" vertical="center"/>
    </xf>
    <xf numFmtId="179" fontId="13" fillId="13" borderId="2" xfId="0" applyNumberFormat="1" applyFont="1" applyFill="1" applyBorder="1" applyAlignment="1">
      <alignment horizontal="right" vertical="center"/>
    </xf>
    <xf numFmtId="0" fontId="0" fillId="13" borderId="2" xfId="0" applyFont="1" applyFill="1" applyBorder="1" applyAlignment="1">
      <alignment vertical="center"/>
    </xf>
    <xf numFmtId="179" fontId="13" fillId="0" borderId="2" xfId="0" applyNumberFormat="1" applyFont="1" applyFill="1" applyBorder="1" applyAlignment="1">
      <alignment horizontal="right" vertical="center"/>
    </xf>
    <xf numFmtId="43" fontId="29" fillId="0" borderId="6" xfId="0" applyNumberFormat="1" applyFont="1" applyBorder="1" applyAlignment="1">
      <alignment horizontal="right" vertical="center"/>
    </xf>
    <xf numFmtId="43" fontId="18" fillId="0" borderId="6" xfId="0" applyNumberFormat="1" applyFont="1" applyBorder="1" applyAlignment="1">
      <alignment horizontal="right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6 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Sheet1_13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Sheet1_7" xfId="15"/>
    <cellStyle name="注释" xfId="16" builtinId="10"/>
    <cellStyle name="常规_Sheet2_15" xfId="17"/>
    <cellStyle name="60% - 强调文字颜色 2" xfId="18" builtinId="36"/>
    <cellStyle name="标题 4" xfId="19" builtinId="19"/>
    <cellStyle name="警告文本" xfId="20" builtinId="11"/>
    <cellStyle name="千位分隔 3 2" xfId="21"/>
    <cellStyle name="标题" xfId="22" builtinId="15"/>
    <cellStyle name="常规 12" xfId="23"/>
    <cellStyle name="解释性文本" xfId="24" builtinId="53"/>
    <cellStyle name="千位分隔 6" xfId="25"/>
    <cellStyle name="标题 1" xfId="26" builtinId="16"/>
    <cellStyle name="千位分隔 7" xfId="27"/>
    <cellStyle name="标题 2" xfId="28" builtinId="17"/>
    <cellStyle name="千位分隔 10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_Sheet1_9" xfId="35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常规 5 2 2 10" xfId="43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10 6 3 2 2" xfId="60"/>
    <cellStyle name="常规 2" xfId="61"/>
    <cellStyle name="常规 7" xfId="62"/>
    <cellStyle name="Normal" xfId="63"/>
    <cellStyle name="常规_Sheet2_1" xfId="64"/>
    <cellStyle name="常规_Sheet2" xfId="65"/>
    <cellStyle name="常规_Sheet2_4" xfId="66"/>
    <cellStyle name="常规_Sheet2_3" xfId="67"/>
    <cellStyle name="常规_Sheet2_16" xfId="68"/>
    <cellStyle name="常规_Sheet1_46" xfId="69"/>
    <cellStyle name="常规_Sheet1_47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E31" sqref="E31"/>
    </sheetView>
  </sheetViews>
  <sheetFormatPr defaultColWidth="7" defaultRowHeight="13.5"/>
  <cols>
    <col min="1" max="14" width="8.25" style="48" customWidth="1"/>
    <col min="15" max="16384" width="7" style="48"/>
  </cols>
  <sheetData>
    <row r="1" s="48" customFormat="1" spans="1:1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8" customFormat="1" spans="1:1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8" customFormat="1" spans="1:14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="48" customFormat="1" spans="1:14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="48" customFormat="1" spans="1:1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="48" customFormat="1" spans="1:14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="48" customFormat="1" spans="1:14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="48" customFormat="1" spans="1:14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="48" customFormat="1" spans="1:14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="48" customFormat="1" spans="1:14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="48" customFormat="1" spans="1:14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="48" customFormat="1" spans="1:1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="48" customFormat="1" spans="1:14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="48" customFormat="1" spans="1:14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="48" customFormat="1" spans="1:14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="48" customFormat="1" spans="1:1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="48" customFormat="1" spans="1:1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="48" customFormat="1" spans="1:14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="48" customFormat="1" spans="1:1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="48" customFormat="1" spans="1:14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="48" customFormat="1" spans="1:1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="48" customFormat="1" spans="1:14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="48" customFormat="1" spans="1:1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="48" customFormat="1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="48" customFormat="1" spans="1:1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="48" customFormat="1" spans="1:14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="48" customFormat="1" spans="1:1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="48" customFormat="1" spans="1:14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</sheetData>
  <mergeCells count="1">
    <mergeCell ref="A1:N2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03"/>
  <sheetViews>
    <sheetView topLeftCell="A3682" workbookViewId="0">
      <selection activeCell="C3706" sqref="C3706"/>
    </sheetView>
  </sheetViews>
  <sheetFormatPr defaultColWidth="10" defaultRowHeight="13.5" outlineLevelCol="6"/>
  <cols>
    <col min="1" max="1" width="14.6583333333333" style="109" customWidth="1"/>
    <col min="2" max="2" width="35.9" style="109" customWidth="1"/>
    <col min="3" max="4" width="16.4083333333333" style="109" customWidth="1"/>
    <col min="5" max="5" width="20.5416666666667" style="109" customWidth="1"/>
    <col min="6" max="6" width="16.4083333333333" style="109" customWidth="1"/>
    <col min="7" max="7" width="20.1916666666667" style="109" customWidth="1"/>
    <col min="8" max="16382" width="10" style="109"/>
  </cols>
  <sheetData>
    <row r="1" s="109" customFormat="1" ht="14.3" customHeight="1" spans="1:7">
      <c r="A1" s="110" t="s">
        <v>1980</v>
      </c>
      <c r="B1" s="187"/>
      <c r="C1" s="188"/>
      <c r="D1" s="188"/>
      <c r="E1" s="188"/>
      <c r="F1" s="188"/>
      <c r="G1" s="188"/>
    </row>
    <row r="2" s="109" customFormat="1" ht="19.9" customHeight="1" spans="1:7">
      <c r="A2" s="189" t="s">
        <v>1981</v>
      </c>
      <c r="B2" s="189"/>
      <c r="C2" s="189"/>
      <c r="D2" s="189"/>
      <c r="E2" s="189"/>
      <c r="F2" s="189"/>
      <c r="G2" s="189"/>
    </row>
    <row r="3" s="109" customFormat="1" ht="17.05" customHeight="1" spans="1:7">
      <c r="A3" s="190"/>
      <c r="B3" s="190"/>
      <c r="C3" s="191"/>
      <c r="D3" s="191"/>
      <c r="E3" s="191"/>
      <c r="F3" s="191"/>
      <c r="G3" s="192" t="s">
        <v>3</v>
      </c>
    </row>
    <row r="4" s="109" customFormat="1" ht="21.35" customHeight="1" spans="1:7">
      <c r="A4" s="193" t="s">
        <v>1982</v>
      </c>
      <c r="B4" s="193"/>
      <c r="C4" s="193" t="s">
        <v>1983</v>
      </c>
      <c r="D4" s="193"/>
      <c r="E4" s="193"/>
      <c r="F4" s="193"/>
      <c r="G4" s="193"/>
    </row>
    <row r="5" s="109" customFormat="1" ht="21.35" customHeight="1" spans="1:7">
      <c r="A5" s="193" t="s">
        <v>1984</v>
      </c>
      <c r="B5" s="193" t="s">
        <v>1985</v>
      </c>
      <c r="C5" s="193" t="s">
        <v>1134</v>
      </c>
      <c r="D5" s="193" t="s">
        <v>1930</v>
      </c>
      <c r="E5" s="193" t="s">
        <v>1986</v>
      </c>
      <c r="F5" s="193" t="s">
        <v>1987</v>
      </c>
      <c r="G5" s="193" t="s">
        <v>1988</v>
      </c>
    </row>
    <row r="6" s="109" customFormat="1" ht="19.9" customHeight="1" spans="1:7">
      <c r="A6" s="194" t="s">
        <v>1989</v>
      </c>
      <c r="B6" s="195" t="s">
        <v>1990</v>
      </c>
      <c r="C6" s="196">
        <v>4861.7</v>
      </c>
      <c r="D6" s="196">
        <v>4314.69</v>
      </c>
      <c r="E6" s="196">
        <v>31.56</v>
      </c>
      <c r="F6" s="196"/>
      <c r="G6" s="196">
        <v>515.45</v>
      </c>
    </row>
    <row r="7" s="109" customFormat="1" ht="19.9" customHeight="1" spans="1:7">
      <c r="A7" s="197" t="s">
        <v>1991</v>
      </c>
      <c r="B7" s="198" t="s">
        <v>1992</v>
      </c>
      <c r="C7" s="199">
        <v>4314.69</v>
      </c>
      <c r="D7" s="199">
        <v>4314.69</v>
      </c>
      <c r="E7" s="199"/>
      <c r="F7" s="199"/>
      <c r="G7" s="199"/>
    </row>
    <row r="8" s="109" customFormat="1" ht="19.9" customHeight="1" spans="1:7">
      <c r="A8" s="197" t="s">
        <v>1993</v>
      </c>
      <c r="B8" s="198" t="s">
        <v>1994</v>
      </c>
      <c r="C8" s="199">
        <v>498.62</v>
      </c>
      <c r="D8" s="199">
        <v>498.62</v>
      </c>
      <c r="E8" s="199"/>
      <c r="F8" s="199"/>
      <c r="G8" s="199"/>
    </row>
    <row r="9" s="109" customFormat="1" ht="19.9" customHeight="1" spans="1:7">
      <c r="A9" s="197" t="s">
        <v>1995</v>
      </c>
      <c r="B9" s="198" t="s">
        <v>1996</v>
      </c>
      <c r="C9" s="199">
        <v>2284.07</v>
      </c>
      <c r="D9" s="199">
        <v>2284.07</v>
      </c>
      <c r="E9" s="199"/>
      <c r="F9" s="199"/>
      <c r="G9" s="199"/>
    </row>
    <row r="10" s="109" customFormat="1" ht="19.9" customHeight="1" spans="1:7">
      <c r="A10" s="197" t="s">
        <v>1997</v>
      </c>
      <c r="B10" s="198" t="s">
        <v>1998</v>
      </c>
      <c r="C10" s="199">
        <v>224.24</v>
      </c>
      <c r="D10" s="199">
        <v>224.24</v>
      </c>
      <c r="E10" s="199"/>
      <c r="F10" s="199"/>
      <c r="G10" s="199"/>
    </row>
    <row r="11" s="109" customFormat="1" ht="19.9" customHeight="1" spans="1:7">
      <c r="A11" s="197" t="s">
        <v>1999</v>
      </c>
      <c r="B11" s="198" t="s">
        <v>2000</v>
      </c>
      <c r="C11" s="199">
        <v>84</v>
      </c>
      <c r="D11" s="199">
        <v>84</v>
      </c>
      <c r="E11" s="199"/>
      <c r="F11" s="199"/>
      <c r="G11" s="199"/>
    </row>
    <row r="12" s="109" customFormat="1" ht="19.9" customHeight="1" spans="1:7">
      <c r="A12" s="197" t="s">
        <v>2001</v>
      </c>
      <c r="B12" s="198" t="s">
        <v>2002</v>
      </c>
      <c r="C12" s="199">
        <v>425.15</v>
      </c>
      <c r="D12" s="199">
        <v>425.15</v>
      </c>
      <c r="E12" s="199"/>
      <c r="F12" s="199"/>
      <c r="G12" s="199"/>
    </row>
    <row r="13" s="109" customFormat="1" ht="19.9" customHeight="1" spans="1:7">
      <c r="A13" s="197" t="s">
        <v>2003</v>
      </c>
      <c r="B13" s="198" t="s">
        <v>2004</v>
      </c>
      <c r="C13" s="199">
        <v>208.02</v>
      </c>
      <c r="D13" s="199">
        <v>208.02</v>
      </c>
      <c r="E13" s="199"/>
      <c r="F13" s="199"/>
      <c r="G13" s="199"/>
    </row>
    <row r="14" s="109" customFormat="1" ht="19.9" customHeight="1" spans="1:7">
      <c r="A14" s="197" t="s">
        <v>2005</v>
      </c>
      <c r="B14" s="198" t="s">
        <v>2006</v>
      </c>
      <c r="C14" s="199">
        <v>41.43</v>
      </c>
      <c r="D14" s="199">
        <v>41.43</v>
      </c>
      <c r="E14" s="199"/>
      <c r="F14" s="199"/>
      <c r="G14" s="199"/>
    </row>
    <row r="15" s="109" customFormat="1" ht="19.9" customHeight="1" spans="1:7">
      <c r="A15" s="197" t="s">
        <v>2007</v>
      </c>
      <c r="B15" s="198" t="s">
        <v>2008</v>
      </c>
      <c r="C15" s="199">
        <v>4.9</v>
      </c>
      <c r="D15" s="199">
        <v>4.9</v>
      </c>
      <c r="E15" s="199"/>
      <c r="F15" s="199"/>
      <c r="G15" s="199"/>
    </row>
    <row r="16" s="109" customFormat="1" ht="19.9" customHeight="1" spans="1:7">
      <c r="A16" s="197" t="s">
        <v>2009</v>
      </c>
      <c r="B16" s="198" t="s">
        <v>2010</v>
      </c>
      <c r="C16" s="199">
        <v>324.19</v>
      </c>
      <c r="D16" s="199">
        <v>324.19</v>
      </c>
      <c r="E16" s="199"/>
      <c r="F16" s="199"/>
      <c r="G16" s="199"/>
    </row>
    <row r="17" s="109" customFormat="1" ht="19.9" customHeight="1" spans="1:7">
      <c r="A17" s="197" t="s">
        <v>2011</v>
      </c>
      <c r="B17" s="198" t="s">
        <v>2012</v>
      </c>
      <c r="C17" s="199">
        <v>27.05</v>
      </c>
      <c r="D17" s="199">
        <v>27.05</v>
      </c>
      <c r="E17" s="199"/>
      <c r="F17" s="199"/>
      <c r="G17" s="199"/>
    </row>
    <row r="18" s="109" customFormat="1" ht="19.9" customHeight="1" spans="1:7">
      <c r="A18" s="197" t="s">
        <v>2013</v>
      </c>
      <c r="B18" s="198" t="s">
        <v>2014</v>
      </c>
      <c r="C18" s="199">
        <v>193.02</v>
      </c>
      <c r="D18" s="199">
        <v>193.02</v>
      </c>
      <c r="E18" s="199"/>
      <c r="F18" s="199"/>
      <c r="G18" s="199"/>
    </row>
    <row r="19" s="109" customFormat="1" ht="19.9" customHeight="1" spans="1:7">
      <c r="A19" s="197" t="s">
        <v>2015</v>
      </c>
      <c r="B19" s="198" t="s">
        <v>2016</v>
      </c>
      <c r="C19" s="199">
        <v>515.45</v>
      </c>
      <c r="D19" s="199"/>
      <c r="E19" s="199"/>
      <c r="F19" s="199"/>
      <c r="G19" s="199">
        <v>515.45</v>
      </c>
    </row>
    <row r="20" s="109" customFormat="1" ht="19.9" customHeight="1" spans="1:7">
      <c r="A20" s="197" t="s">
        <v>2017</v>
      </c>
      <c r="B20" s="198" t="s">
        <v>2018</v>
      </c>
      <c r="C20" s="199">
        <v>31.25</v>
      </c>
      <c r="D20" s="199"/>
      <c r="E20" s="199"/>
      <c r="F20" s="199"/>
      <c r="G20" s="199">
        <v>31.25</v>
      </c>
    </row>
    <row r="21" s="109" customFormat="1" ht="19.9" customHeight="1" spans="1:7">
      <c r="A21" s="197" t="s">
        <v>2019</v>
      </c>
      <c r="B21" s="198" t="s">
        <v>2020</v>
      </c>
      <c r="C21" s="199">
        <v>8.75</v>
      </c>
      <c r="D21" s="199"/>
      <c r="E21" s="199"/>
      <c r="F21" s="199"/>
      <c r="G21" s="199">
        <v>8.75</v>
      </c>
    </row>
    <row r="22" s="109" customFormat="1" ht="19.9" customHeight="1" spans="1:7">
      <c r="A22" s="197" t="s">
        <v>2021</v>
      </c>
      <c r="B22" s="198" t="s">
        <v>2022</v>
      </c>
      <c r="C22" s="199">
        <v>10</v>
      </c>
      <c r="D22" s="199"/>
      <c r="E22" s="199"/>
      <c r="F22" s="199"/>
      <c r="G22" s="199">
        <v>10</v>
      </c>
    </row>
    <row r="23" s="109" customFormat="1" ht="19.9" customHeight="1" spans="1:7">
      <c r="A23" s="197" t="s">
        <v>2023</v>
      </c>
      <c r="B23" s="198" t="s">
        <v>2024</v>
      </c>
      <c r="C23" s="199">
        <v>5</v>
      </c>
      <c r="D23" s="199"/>
      <c r="E23" s="199"/>
      <c r="F23" s="199"/>
      <c r="G23" s="199">
        <v>5</v>
      </c>
    </row>
    <row r="24" s="109" customFormat="1" ht="19.9" customHeight="1" spans="1:7">
      <c r="A24" s="197" t="s">
        <v>2025</v>
      </c>
      <c r="B24" s="198" t="s">
        <v>2026</v>
      </c>
      <c r="C24" s="199">
        <v>38.75</v>
      </c>
      <c r="D24" s="199"/>
      <c r="E24" s="199"/>
      <c r="F24" s="199"/>
      <c r="G24" s="199">
        <v>38.75</v>
      </c>
    </row>
    <row r="25" s="109" customFormat="1" ht="19.9" customHeight="1" spans="1:7">
      <c r="A25" s="197" t="s">
        <v>2027</v>
      </c>
      <c r="B25" s="198" t="s">
        <v>2028</v>
      </c>
      <c r="C25" s="199">
        <v>6.25</v>
      </c>
      <c r="D25" s="199"/>
      <c r="E25" s="199"/>
      <c r="F25" s="199"/>
      <c r="G25" s="199">
        <v>6.25</v>
      </c>
    </row>
    <row r="26" s="109" customFormat="1" ht="19.9" customHeight="1" spans="1:7">
      <c r="A26" s="197" t="s">
        <v>2029</v>
      </c>
      <c r="B26" s="198" t="s">
        <v>2030</v>
      </c>
      <c r="C26" s="199">
        <v>35.03</v>
      </c>
      <c r="D26" s="199"/>
      <c r="E26" s="199"/>
      <c r="F26" s="199"/>
      <c r="G26" s="199">
        <v>35.03</v>
      </c>
    </row>
    <row r="27" s="109" customFormat="1" ht="19.9" customHeight="1" spans="1:7">
      <c r="A27" s="197" t="s">
        <v>2031</v>
      </c>
      <c r="B27" s="198" t="s">
        <v>2032</v>
      </c>
      <c r="C27" s="199">
        <v>115</v>
      </c>
      <c r="D27" s="199"/>
      <c r="E27" s="199"/>
      <c r="F27" s="199"/>
      <c r="G27" s="199">
        <v>115</v>
      </c>
    </row>
    <row r="28" s="109" customFormat="1" ht="19.9" customHeight="1" spans="1:7">
      <c r="A28" s="197" t="s">
        <v>2033</v>
      </c>
      <c r="B28" s="198" t="s">
        <v>2034</v>
      </c>
      <c r="C28" s="199">
        <v>6.25</v>
      </c>
      <c r="D28" s="199"/>
      <c r="E28" s="199"/>
      <c r="F28" s="199"/>
      <c r="G28" s="199">
        <v>6.25</v>
      </c>
    </row>
    <row r="29" s="109" customFormat="1" ht="19.9" customHeight="1" spans="1:7">
      <c r="A29" s="197" t="s">
        <v>2035</v>
      </c>
      <c r="B29" s="198" t="s">
        <v>2036</v>
      </c>
      <c r="C29" s="199">
        <v>7.5</v>
      </c>
      <c r="D29" s="199"/>
      <c r="E29" s="199"/>
      <c r="F29" s="199"/>
      <c r="G29" s="199">
        <v>7.5</v>
      </c>
    </row>
    <row r="30" s="109" customFormat="1" ht="19.9" customHeight="1" spans="1:7">
      <c r="A30" s="197" t="s">
        <v>2037</v>
      </c>
      <c r="B30" s="198" t="s">
        <v>2038</v>
      </c>
      <c r="C30" s="199">
        <v>8.75</v>
      </c>
      <c r="D30" s="199"/>
      <c r="E30" s="199"/>
      <c r="F30" s="199"/>
      <c r="G30" s="199">
        <v>8.75</v>
      </c>
    </row>
    <row r="31" s="109" customFormat="1" ht="19.9" customHeight="1" spans="1:7">
      <c r="A31" s="197" t="s">
        <v>2039</v>
      </c>
      <c r="B31" s="198" t="s">
        <v>2040</v>
      </c>
      <c r="C31" s="199">
        <v>5</v>
      </c>
      <c r="D31" s="199"/>
      <c r="E31" s="199"/>
      <c r="F31" s="199"/>
      <c r="G31" s="199">
        <v>5</v>
      </c>
    </row>
    <row r="32" s="109" customFormat="1" ht="19.9" customHeight="1" spans="1:7">
      <c r="A32" s="197" t="s">
        <v>2041</v>
      </c>
      <c r="B32" s="198" t="s">
        <v>2042</v>
      </c>
      <c r="C32" s="199">
        <v>7.5</v>
      </c>
      <c r="D32" s="199"/>
      <c r="E32" s="199"/>
      <c r="F32" s="199"/>
      <c r="G32" s="199">
        <v>7.5</v>
      </c>
    </row>
    <row r="33" s="109" customFormat="1" ht="19.9" customHeight="1" spans="1:7">
      <c r="A33" s="197" t="s">
        <v>2043</v>
      </c>
      <c r="B33" s="198" t="s">
        <v>2044</v>
      </c>
      <c r="C33" s="199">
        <v>59.22</v>
      </c>
      <c r="D33" s="199"/>
      <c r="E33" s="199"/>
      <c r="F33" s="199"/>
      <c r="G33" s="199">
        <v>59.22</v>
      </c>
    </row>
    <row r="34" s="109" customFormat="1" ht="19.9" customHeight="1" spans="1:7">
      <c r="A34" s="197" t="s">
        <v>2045</v>
      </c>
      <c r="B34" s="198" t="s">
        <v>2046</v>
      </c>
      <c r="C34" s="199">
        <v>0.75</v>
      </c>
      <c r="D34" s="199"/>
      <c r="E34" s="199"/>
      <c r="F34" s="199"/>
      <c r="G34" s="199">
        <v>0.75</v>
      </c>
    </row>
    <row r="35" s="109" customFormat="1" ht="19.9" customHeight="1" spans="1:7">
      <c r="A35" s="197" t="s">
        <v>2047</v>
      </c>
      <c r="B35" s="198" t="s">
        <v>2048</v>
      </c>
      <c r="C35" s="199">
        <v>150</v>
      </c>
      <c r="D35" s="199"/>
      <c r="E35" s="199"/>
      <c r="F35" s="199"/>
      <c r="G35" s="199">
        <v>150</v>
      </c>
    </row>
    <row r="36" s="109" customFormat="1" ht="19.9" customHeight="1" spans="1:7">
      <c r="A36" s="197" t="s">
        <v>2049</v>
      </c>
      <c r="B36" s="198" t="s">
        <v>2050</v>
      </c>
      <c r="C36" s="199">
        <v>20.45</v>
      </c>
      <c r="D36" s="199"/>
      <c r="E36" s="199"/>
      <c r="F36" s="199"/>
      <c r="G36" s="199">
        <v>20.45</v>
      </c>
    </row>
    <row r="37" s="109" customFormat="1" ht="19.9" customHeight="1" spans="1:7">
      <c r="A37" s="197" t="s">
        <v>2051</v>
      </c>
      <c r="B37" s="198" t="s">
        <v>2052</v>
      </c>
      <c r="C37" s="199">
        <v>31.56</v>
      </c>
      <c r="D37" s="199"/>
      <c r="E37" s="199">
        <v>31.56</v>
      </c>
      <c r="F37" s="199"/>
      <c r="G37" s="199"/>
    </row>
    <row r="38" s="109" customFormat="1" ht="19.9" customHeight="1" spans="1:7">
      <c r="A38" s="197" t="s">
        <v>2053</v>
      </c>
      <c r="B38" s="198" t="s">
        <v>2054</v>
      </c>
      <c r="C38" s="199">
        <v>3.37</v>
      </c>
      <c r="D38" s="199"/>
      <c r="E38" s="199">
        <v>3.37</v>
      </c>
      <c r="F38" s="199"/>
      <c r="G38" s="199"/>
    </row>
    <row r="39" s="109" customFormat="1" ht="19.9" customHeight="1" spans="1:7">
      <c r="A39" s="197" t="s">
        <v>2055</v>
      </c>
      <c r="B39" s="198" t="s">
        <v>2056</v>
      </c>
      <c r="C39" s="199">
        <v>5.3</v>
      </c>
      <c r="D39" s="199"/>
      <c r="E39" s="199">
        <v>5.3</v>
      </c>
      <c r="F39" s="199"/>
      <c r="G39" s="199"/>
    </row>
    <row r="40" s="109" customFormat="1" ht="19.9" customHeight="1" spans="1:7">
      <c r="A40" s="197" t="s">
        <v>2057</v>
      </c>
      <c r="B40" s="198" t="s">
        <v>2058</v>
      </c>
      <c r="C40" s="199">
        <v>22.89</v>
      </c>
      <c r="D40" s="199"/>
      <c r="E40" s="199">
        <v>22.89</v>
      </c>
      <c r="F40" s="199"/>
      <c r="G40" s="199"/>
    </row>
    <row r="41" s="109" customFormat="1" ht="19.9" customHeight="1" spans="1:7">
      <c r="A41" s="194" t="s">
        <v>2059</v>
      </c>
      <c r="B41" s="195" t="s">
        <v>2060</v>
      </c>
      <c r="C41" s="196">
        <v>3633.56</v>
      </c>
      <c r="D41" s="196">
        <v>3291.58</v>
      </c>
      <c r="E41" s="196">
        <v>18.66</v>
      </c>
      <c r="F41" s="196"/>
      <c r="G41" s="196">
        <v>323.32</v>
      </c>
    </row>
    <row r="42" s="109" customFormat="1" ht="19.9" customHeight="1" spans="1:7">
      <c r="A42" s="197" t="s">
        <v>1991</v>
      </c>
      <c r="B42" s="198" t="s">
        <v>1992</v>
      </c>
      <c r="C42" s="199">
        <v>3291.58</v>
      </c>
      <c r="D42" s="199">
        <v>3291.58</v>
      </c>
      <c r="E42" s="199"/>
      <c r="F42" s="199"/>
      <c r="G42" s="199"/>
    </row>
    <row r="43" s="109" customFormat="1" ht="19.9" customHeight="1" spans="1:7">
      <c r="A43" s="197" t="s">
        <v>1993</v>
      </c>
      <c r="B43" s="198" t="s">
        <v>1994</v>
      </c>
      <c r="C43" s="199">
        <v>409.83</v>
      </c>
      <c r="D43" s="199">
        <v>409.83</v>
      </c>
      <c r="E43" s="199"/>
      <c r="F43" s="199"/>
      <c r="G43" s="199"/>
    </row>
    <row r="44" s="109" customFormat="1" ht="19.9" customHeight="1" spans="1:7">
      <c r="A44" s="197" t="s">
        <v>1995</v>
      </c>
      <c r="B44" s="198" t="s">
        <v>1996</v>
      </c>
      <c r="C44" s="199">
        <v>1734.83</v>
      </c>
      <c r="D44" s="199">
        <v>1734.83</v>
      </c>
      <c r="E44" s="199"/>
      <c r="F44" s="199"/>
      <c r="G44" s="199"/>
    </row>
    <row r="45" s="109" customFormat="1" ht="19.9" customHeight="1" spans="1:7">
      <c r="A45" s="197" t="s">
        <v>1997</v>
      </c>
      <c r="B45" s="198" t="s">
        <v>1998</v>
      </c>
      <c r="C45" s="199">
        <v>177.37</v>
      </c>
      <c r="D45" s="199">
        <v>177.37</v>
      </c>
      <c r="E45" s="199"/>
      <c r="F45" s="199"/>
      <c r="G45" s="199"/>
    </row>
    <row r="46" s="109" customFormat="1" ht="19.9" customHeight="1" spans="1:7">
      <c r="A46" s="197" t="s">
        <v>1999</v>
      </c>
      <c r="B46" s="198" t="s">
        <v>2000</v>
      </c>
      <c r="C46" s="199">
        <v>48.6</v>
      </c>
      <c r="D46" s="199">
        <v>48.6</v>
      </c>
      <c r="E46" s="199"/>
      <c r="F46" s="199"/>
      <c r="G46" s="199"/>
    </row>
    <row r="47" s="109" customFormat="1" ht="19.9" customHeight="1" spans="1:7">
      <c r="A47" s="197" t="s">
        <v>2001</v>
      </c>
      <c r="B47" s="198" t="s">
        <v>2002</v>
      </c>
      <c r="C47" s="199">
        <v>329.48</v>
      </c>
      <c r="D47" s="199">
        <v>329.48</v>
      </c>
      <c r="E47" s="199"/>
      <c r="F47" s="199"/>
      <c r="G47" s="199"/>
    </row>
    <row r="48" s="109" customFormat="1" ht="19.9" customHeight="1" spans="1:7">
      <c r="A48" s="197" t="s">
        <v>2003</v>
      </c>
      <c r="B48" s="198" t="s">
        <v>2004</v>
      </c>
      <c r="C48" s="199">
        <v>160.8</v>
      </c>
      <c r="D48" s="199">
        <v>160.8</v>
      </c>
      <c r="E48" s="199"/>
      <c r="F48" s="199"/>
      <c r="G48" s="199"/>
    </row>
    <row r="49" s="109" customFormat="1" ht="19.9" customHeight="1" spans="1:7">
      <c r="A49" s="197" t="s">
        <v>2005</v>
      </c>
      <c r="B49" s="198" t="s">
        <v>2006</v>
      </c>
      <c r="C49" s="199">
        <v>35.16</v>
      </c>
      <c r="D49" s="199">
        <v>35.16</v>
      </c>
      <c r="E49" s="199"/>
      <c r="F49" s="199"/>
      <c r="G49" s="199"/>
    </row>
    <row r="50" s="109" customFormat="1" ht="19.9" customHeight="1" spans="1:7">
      <c r="A50" s="197" t="s">
        <v>2007</v>
      </c>
      <c r="B50" s="198" t="s">
        <v>2008</v>
      </c>
      <c r="C50" s="199">
        <v>3.5</v>
      </c>
      <c r="D50" s="199">
        <v>3.5</v>
      </c>
      <c r="E50" s="199"/>
      <c r="F50" s="199"/>
      <c r="G50" s="199"/>
    </row>
    <row r="51" s="109" customFormat="1" ht="19.9" customHeight="1" spans="1:7">
      <c r="A51" s="197" t="s">
        <v>2009</v>
      </c>
      <c r="B51" s="198" t="s">
        <v>2010</v>
      </c>
      <c r="C51" s="199">
        <v>250.6</v>
      </c>
      <c r="D51" s="199">
        <v>250.6</v>
      </c>
      <c r="E51" s="199"/>
      <c r="F51" s="199"/>
      <c r="G51" s="199"/>
    </row>
    <row r="52" s="109" customFormat="1" ht="19.9" customHeight="1" spans="1:7">
      <c r="A52" s="197" t="s">
        <v>2011</v>
      </c>
      <c r="B52" s="198" t="s">
        <v>2012</v>
      </c>
      <c r="C52" s="199">
        <v>17.59</v>
      </c>
      <c r="D52" s="199">
        <v>17.59</v>
      </c>
      <c r="E52" s="199"/>
      <c r="F52" s="199"/>
      <c r="G52" s="199"/>
    </row>
    <row r="53" s="109" customFormat="1" ht="19.9" customHeight="1" spans="1:7">
      <c r="A53" s="197" t="s">
        <v>2013</v>
      </c>
      <c r="B53" s="198" t="s">
        <v>2014</v>
      </c>
      <c r="C53" s="199">
        <v>123.82</v>
      </c>
      <c r="D53" s="199">
        <v>123.82</v>
      </c>
      <c r="E53" s="199"/>
      <c r="F53" s="199"/>
      <c r="G53" s="199"/>
    </row>
    <row r="54" s="109" customFormat="1" ht="19.9" customHeight="1" spans="1:7">
      <c r="A54" s="197" t="s">
        <v>2015</v>
      </c>
      <c r="B54" s="198" t="s">
        <v>2016</v>
      </c>
      <c r="C54" s="199">
        <v>323.32</v>
      </c>
      <c r="D54" s="199"/>
      <c r="E54" s="199"/>
      <c r="F54" s="199"/>
      <c r="G54" s="199">
        <v>323.32</v>
      </c>
    </row>
    <row r="55" s="109" customFormat="1" ht="19.9" customHeight="1" spans="1:7">
      <c r="A55" s="197" t="s">
        <v>2017</v>
      </c>
      <c r="B55" s="198" t="s">
        <v>2018</v>
      </c>
      <c r="C55" s="199">
        <v>20.25</v>
      </c>
      <c r="D55" s="199"/>
      <c r="E55" s="199"/>
      <c r="F55" s="199"/>
      <c r="G55" s="199">
        <v>20.25</v>
      </c>
    </row>
    <row r="56" s="109" customFormat="1" ht="19.9" customHeight="1" spans="1:7">
      <c r="A56" s="197" t="s">
        <v>2019</v>
      </c>
      <c r="B56" s="198" t="s">
        <v>2020</v>
      </c>
      <c r="C56" s="199">
        <v>5.67</v>
      </c>
      <c r="D56" s="199"/>
      <c r="E56" s="199"/>
      <c r="F56" s="199"/>
      <c r="G56" s="199">
        <v>5.67</v>
      </c>
    </row>
    <row r="57" s="109" customFormat="1" ht="19.9" customHeight="1" spans="1:7">
      <c r="A57" s="197" t="s">
        <v>2021</v>
      </c>
      <c r="B57" s="198" t="s">
        <v>2022</v>
      </c>
      <c r="C57" s="199">
        <v>6.48</v>
      </c>
      <c r="D57" s="199"/>
      <c r="E57" s="199"/>
      <c r="F57" s="199"/>
      <c r="G57" s="199">
        <v>6.48</v>
      </c>
    </row>
    <row r="58" s="109" customFormat="1" ht="19.9" customHeight="1" spans="1:7">
      <c r="A58" s="197" t="s">
        <v>2023</v>
      </c>
      <c r="B58" s="198" t="s">
        <v>2024</v>
      </c>
      <c r="C58" s="199">
        <v>3.24</v>
      </c>
      <c r="D58" s="199"/>
      <c r="E58" s="199"/>
      <c r="F58" s="199"/>
      <c r="G58" s="199">
        <v>3.24</v>
      </c>
    </row>
    <row r="59" s="109" customFormat="1" ht="19.9" customHeight="1" spans="1:7">
      <c r="A59" s="197" t="s">
        <v>2025</v>
      </c>
      <c r="B59" s="198" t="s">
        <v>2026</v>
      </c>
      <c r="C59" s="199">
        <v>25.11</v>
      </c>
      <c r="D59" s="199"/>
      <c r="E59" s="199"/>
      <c r="F59" s="199"/>
      <c r="G59" s="199">
        <v>25.11</v>
      </c>
    </row>
    <row r="60" s="109" customFormat="1" ht="19.9" customHeight="1" spans="1:7">
      <c r="A60" s="197" t="s">
        <v>2027</v>
      </c>
      <c r="B60" s="198" t="s">
        <v>2028</v>
      </c>
      <c r="C60" s="199">
        <v>4.05</v>
      </c>
      <c r="D60" s="199"/>
      <c r="E60" s="199"/>
      <c r="F60" s="199"/>
      <c r="G60" s="199">
        <v>4.05</v>
      </c>
    </row>
    <row r="61" s="109" customFormat="1" ht="19.9" customHeight="1" spans="1:7">
      <c r="A61" s="197" t="s">
        <v>2029</v>
      </c>
      <c r="B61" s="198" t="s">
        <v>2030</v>
      </c>
      <c r="C61" s="199">
        <v>7.4</v>
      </c>
      <c r="D61" s="199"/>
      <c r="E61" s="199"/>
      <c r="F61" s="199"/>
      <c r="G61" s="199">
        <v>7.4</v>
      </c>
    </row>
    <row r="62" s="109" customFormat="1" ht="19.9" customHeight="1" spans="1:7">
      <c r="A62" s="197" t="s">
        <v>2031</v>
      </c>
      <c r="B62" s="198" t="s">
        <v>2032</v>
      </c>
      <c r="C62" s="199">
        <v>74.52</v>
      </c>
      <c r="D62" s="199"/>
      <c r="E62" s="199"/>
      <c r="F62" s="199"/>
      <c r="G62" s="199">
        <v>74.52</v>
      </c>
    </row>
    <row r="63" s="109" customFormat="1" ht="19.9" customHeight="1" spans="1:7">
      <c r="A63" s="197" t="s">
        <v>2033</v>
      </c>
      <c r="B63" s="198" t="s">
        <v>2034</v>
      </c>
      <c r="C63" s="199">
        <v>4.05</v>
      </c>
      <c r="D63" s="199"/>
      <c r="E63" s="199"/>
      <c r="F63" s="199"/>
      <c r="G63" s="199">
        <v>4.05</v>
      </c>
    </row>
    <row r="64" s="109" customFormat="1" ht="19.9" customHeight="1" spans="1:7">
      <c r="A64" s="197" t="s">
        <v>2035</v>
      </c>
      <c r="B64" s="198" t="s">
        <v>2036</v>
      </c>
      <c r="C64" s="199">
        <v>4.86</v>
      </c>
      <c r="D64" s="199"/>
      <c r="E64" s="199"/>
      <c r="F64" s="199"/>
      <c r="G64" s="199">
        <v>4.86</v>
      </c>
    </row>
    <row r="65" s="109" customFormat="1" ht="19.9" customHeight="1" spans="1:7">
      <c r="A65" s="197" t="s">
        <v>2037</v>
      </c>
      <c r="B65" s="198" t="s">
        <v>2038</v>
      </c>
      <c r="C65" s="199">
        <v>5.67</v>
      </c>
      <c r="D65" s="199"/>
      <c r="E65" s="199"/>
      <c r="F65" s="199"/>
      <c r="G65" s="199">
        <v>5.67</v>
      </c>
    </row>
    <row r="66" s="109" customFormat="1" ht="19.9" customHeight="1" spans="1:7">
      <c r="A66" s="197" t="s">
        <v>2039</v>
      </c>
      <c r="B66" s="198" t="s">
        <v>2040</v>
      </c>
      <c r="C66" s="199">
        <v>3.24</v>
      </c>
      <c r="D66" s="199"/>
      <c r="E66" s="199"/>
      <c r="F66" s="199"/>
      <c r="G66" s="199">
        <v>3.24</v>
      </c>
    </row>
    <row r="67" s="109" customFormat="1" ht="19.9" customHeight="1" spans="1:7">
      <c r="A67" s="197" t="s">
        <v>2041</v>
      </c>
      <c r="B67" s="198" t="s">
        <v>2042</v>
      </c>
      <c r="C67" s="199">
        <v>4.86</v>
      </c>
      <c r="D67" s="199"/>
      <c r="E67" s="199"/>
      <c r="F67" s="199"/>
      <c r="G67" s="199">
        <v>4.86</v>
      </c>
    </row>
    <row r="68" s="109" customFormat="1" ht="19.9" customHeight="1" spans="1:7">
      <c r="A68" s="197" t="s">
        <v>2043</v>
      </c>
      <c r="B68" s="198" t="s">
        <v>2044</v>
      </c>
      <c r="C68" s="199">
        <v>45.83</v>
      </c>
      <c r="D68" s="199"/>
      <c r="E68" s="199"/>
      <c r="F68" s="199"/>
      <c r="G68" s="199">
        <v>45.83</v>
      </c>
    </row>
    <row r="69" s="109" customFormat="1" ht="19.9" customHeight="1" spans="1:7">
      <c r="A69" s="197" t="s">
        <v>2045</v>
      </c>
      <c r="B69" s="198" t="s">
        <v>2046</v>
      </c>
      <c r="C69" s="199">
        <v>0.49</v>
      </c>
      <c r="D69" s="199"/>
      <c r="E69" s="199"/>
      <c r="F69" s="199"/>
      <c r="G69" s="199">
        <v>0.49</v>
      </c>
    </row>
    <row r="70" s="109" customFormat="1" ht="19.9" customHeight="1" spans="1:7">
      <c r="A70" s="197" t="s">
        <v>2047</v>
      </c>
      <c r="B70" s="198" t="s">
        <v>2048</v>
      </c>
      <c r="C70" s="199">
        <v>97.2</v>
      </c>
      <c r="D70" s="199"/>
      <c r="E70" s="199"/>
      <c r="F70" s="199"/>
      <c r="G70" s="199">
        <v>97.2</v>
      </c>
    </row>
    <row r="71" s="109" customFormat="1" ht="19.9" customHeight="1" spans="1:7">
      <c r="A71" s="197" t="s">
        <v>2049</v>
      </c>
      <c r="B71" s="198" t="s">
        <v>2050</v>
      </c>
      <c r="C71" s="199">
        <v>10.4</v>
      </c>
      <c r="D71" s="199"/>
      <c r="E71" s="199"/>
      <c r="F71" s="199"/>
      <c r="G71" s="199">
        <v>10.4</v>
      </c>
    </row>
    <row r="72" s="109" customFormat="1" ht="19.9" customHeight="1" spans="1:7">
      <c r="A72" s="197" t="s">
        <v>2051</v>
      </c>
      <c r="B72" s="198" t="s">
        <v>2052</v>
      </c>
      <c r="C72" s="199">
        <v>18.66</v>
      </c>
      <c r="D72" s="199"/>
      <c r="E72" s="199">
        <v>18.66</v>
      </c>
      <c r="F72" s="199"/>
      <c r="G72" s="199"/>
    </row>
    <row r="73" s="109" customFormat="1" ht="19.9" customHeight="1" spans="1:7">
      <c r="A73" s="197" t="s">
        <v>2055</v>
      </c>
      <c r="B73" s="198" t="s">
        <v>2056</v>
      </c>
      <c r="C73" s="199">
        <v>4.2</v>
      </c>
      <c r="D73" s="199"/>
      <c r="E73" s="199">
        <v>4.2</v>
      </c>
      <c r="F73" s="199"/>
      <c r="G73" s="199"/>
    </row>
    <row r="74" s="109" customFormat="1" ht="19.9" customHeight="1" spans="1:7">
      <c r="A74" s="197" t="s">
        <v>2057</v>
      </c>
      <c r="B74" s="198" t="s">
        <v>2058</v>
      </c>
      <c r="C74" s="199">
        <v>14.46</v>
      </c>
      <c r="D74" s="199"/>
      <c r="E74" s="199">
        <v>14.46</v>
      </c>
      <c r="F74" s="199"/>
      <c r="G74" s="199"/>
    </row>
    <row r="75" s="109" customFormat="1" ht="19.9" customHeight="1" spans="1:7">
      <c r="A75" s="194" t="s">
        <v>2061</v>
      </c>
      <c r="B75" s="195" t="s">
        <v>2062</v>
      </c>
      <c r="C75" s="196">
        <v>4368.6</v>
      </c>
      <c r="D75" s="196">
        <v>3849.47</v>
      </c>
      <c r="E75" s="196">
        <v>57.58</v>
      </c>
      <c r="F75" s="196"/>
      <c r="G75" s="196">
        <v>461.55</v>
      </c>
    </row>
    <row r="76" s="109" customFormat="1" ht="19.9" customHeight="1" spans="1:7">
      <c r="A76" s="197" t="s">
        <v>1991</v>
      </c>
      <c r="B76" s="198" t="s">
        <v>1992</v>
      </c>
      <c r="C76" s="199">
        <v>3849.47</v>
      </c>
      <c r="D76" s="199">
        <v>3849.47</v>
      </c>
      <c r="E76" s="199"/>
      <c r="F76" s="199"/>
      <c r="G76" s="199"/>
    </row>
    <row r="77" s="109" customFormat="1" ht="19.9" customHeight="1" spans="1:7">
      <c r="A77" s="197" t="s">
        <v>1993</v>
      </c>
      <c r="B77" s="198" t="s">
        <v>1994</v>
      </c>
      <c r="C77" s="199">
        <v>442.2</v>
      </c>
      <c r="D77" s="199">
        <v>442.2</v>
      </c>
      <c r="E77" s="199"/>
      <c r="F77" s="199"/>
      <c r="G77" s="199"/>
    </row>
    <row r="78" s="109" customFormat="1" ht="19.9" customHeight="1" spans="1:7">
      <c r="A78" s="197" t="s">
        <v>1995</v>
      </c>
      <c r="B78" s="198" t="s">
        <v>1996</v>
      </c>
      <c r="C78" s="199">
        <v>1931.73</v>
      </c>
      <c r="D78" s="199">
        <v>1931.73</v>
      </c>
      <c r="E78" s="199"/>
      <c r="F78" s="199"/>
      <c r="G78" s="199"/>
    </row>
    <row r="79" s="109" customFormat="1" ht="19.9" customHeight="1" spans="1:7">
      <c r="A79" s="197" t="s">
        <v>1997</v>
      </c>
      <c r="B79" s="198" t="s">
        <v>1998</v>
      </c>
      <c r="C79" s="199">
        <v>194.21</v>
      </c>
      <c r="D79" s="199">
        <v>194.21</v>
      </c>
      <c r="E79" s="199"/>
      <c r="F79" s="199"/>
      <c r="G79" s="199"/>
    </row>
    <row r="80" s="109" customFormat="1" ht="19.9" customHeight="1" spans="1:7">
      <c r="A80" s="197" t="s">
        <v>1999</v>
      </c>
      <c r="B80" s="198" t="s">
        <v>2000</v>
      </c>
      <c r="C80" s="199">
        <v>69</v>
      </c>
      <c r="D80" s="199">
        <v>69</v>
      </c>
      <c r="E80" s="199"/>
      <c r="F80" s="199"/>
      <c r="G80" s="199"/>
    </row>
    <row r="81" s="109" customFormat="1" ht="19.9" customHeight="1" spans="1:7">
      <c r="A81" s="197" t="s">
        <v>2001</v>
      </c>
      <c r="B81" s="198" t="s">
        <v>2002</v>
      </c>
      <c r="C81" s="199">
        <v>364.39</v>
      </c>
      <c r="D81" s="199">
        <v>364.39</v>
      </c>
      <c r="E81" s="199"/>
      <c r="F81" s="199"/>
      <c r="G81" s="199"/>
    </row>
    <row r="82" s="109" customFormat="1" ht="19.9" customHeight="1" spans="1:7">
      <c r="A82" s="197" t="s">
        <v>2003</v>
      </c>
      <c r="B82" s="198" t="s">
        <v>2004</v>
      </c>
      <c r="C82" s="199">
        <v>178.08</v>
      </c>
      <c r="D82" s="199">
        <v>178.08</v>
      </c>
      <c r="E82" s="199"/>
      <c r="F82" s="199"/>
      <c r="G82" s="199"/>
    </row>
    <row r="83" s="109" customFormat="1" ht="19.9" customHeight="1" spans="1:7">
      <c r="A83" s="197" t="s">
        <v>2005</v>
      </c>
      <c r="B83" s="198" t="s">
        <v>2006</v>
      </c>
      <c r="C83" s="199">
        <v>32.58</v>
      </c>
      <c r="D83" s="199">
        <v>32.58</v>
      </c>
      <c r="E83" s="199"/>
      <c r="F83" s="199"/>
      <c r="G83" s="199"/>
    </row>
    <row r="84" s="109" customFormat="1" ht="19.9" customHeight="1" spans="1:7">
      <c r="A84" s="197" t="s">
        <v>2007</v>
      </c>
      <c r="B84" s="198" t="s">
        <v>2008</v>
      </c>
      <c r="C84" s="199">
        <v>3.9</v>
      </c>
      <c r="D84" s="199">
        <v>3.9</v>
      </c>
      <c r="E84" s="199"/>
      <c r="F84" s="199"/>
      <c r="G84" s="199"/>
    </row>
    <row r="85" s="109" customFormat="1" ht="19.9" customHeight="1" spans="1:7">
      <c r="A85" s="197" t="s">
        <v>2009</v>
      </c>
      <c r="B85" s="198" t="s">
        <v>2010</v>
      </c>
      <c r="C85" s="199">
        <v>277.53</v>
      </c>
      <c r="D85" s="199">
        <v>277.53</v>
      </c>
      <c r="E85" s="199"/>
      <c r="F85" s="199"/>
      <c r="G85" s="199"/>
    </row>
    <row r="86" s="109" customFormat="1" ht="19.9" customHeight="1" spans="1:7">
      <c r="A86" s="197" t="s">
        <v>2011</v>
      </c>
      <c r="B86" s="198" t="s">
        <v>2012</v>
      </c>
      <c r="C86" s="199">
        <v>21.49</v>
      </c>
      <c r="D86" s="199">
        <v>21.49</v>
      </c>
      <c r="E86" s="199"/>
      <c r="F86" s="199"/>
      <c r="G86" s="199"/>
    </row>
    <row r="87" s="109" customFormat="1" ht="19.9" customHeight="1" spans="1:7">
      <c r="A87" s="197" t="s">
        <v>2013</v>
      </c>
      <c r="B87" s="198" t="s">
        <v>2014</v>
      </c>
      <c r="C87" s="199">
        <v>334.36</v>
      </c>
      <c r="D87" s="199">
        <v>334.36</v>
      </c>
      <c r="E87" s="199"/>
      <c r="F87" s="199"/>
      <c r="G87" s="199"/>
    </row>
    <row r="88" s="109" customFormat="1" ht="19.9" customHeight="1" spans="1:7">
      <c r="A88" s="197" t="s">
        <v>2015</v>
      </c>
      <c r="B88" s="198" t="s">
        <v>2016</v>
      </c>
      <c r="C88" s="199">
        <v>461.55</v>
      </c>
      <c r="D88" s="199"/>
      <c r="E88" s="199"/>
      <c r="F88" s="199"/>
      <c r="G88" s="199">
        <v>461.55</v>
      </c>
    </row>
    <row r="89" s="109" customFormat="1" ht="19.9" customHeight="1" spans="1:7">
      <c r="A89" s="197" t="s">
        <v>2017</v>
      </c>
      <c r="B89" s="198" t="s">
        <v>2018</v>
      </c>
      <c r="C89" s="199">
        <v>24.75</v>
      </c>
      <c r="D89" s="199"/>
      <c r="E89" s="199"/>
      <c r="F89" s="199"/>
      <c r="G89" s="199">
        <v>24.75</v>
      </c>
    </row>
    <row r="90" s="109" customFormat="1" ht="19.9" customHeight="1" spans="1:7">
      <c r="A90" s="197" t="s">
        <v>2019</v>
      </c>
      <c r="B90" s="198" t="s">
        <v>2020</v>
      </c>
      <c r="C90" s="199">
        <v>6.93</v>
      </c>
      <c r="D90" s="199"/>
      <c r="E90" s="199"/>
      <c r="F90" s="199"/>
      <c r="G90" s="199">
        <v>6.93</v>
      </c>
    </row>
    <row r="91" s="109" customFormat="1" ht="19.9" customHeight="1" spans="1:7">
      <c r="A91" s="197" t="s">
        <v>2021</v>
      </c>
      <c r="B91" s="198" t="s">
        <v>2022</v>
      </c>
      <c r="C91" s="199">
        <v>7.92</v>
      </c>
      <c r="D91" s="199"/>
      <c r="E91" s="199"/>
      <c r="F91" s="199"/>
      <c r="G91" s="199">
        <v>7.92</v>
      </c>
    </row>
    <row r="92" s="109" customFormat="1" ht="19.9" customHeight="1" spans="1:7">
      <c r="A92" s="197" t="s">
        <v>2023</v>
      </c>
      <c r="B92" s="198" t="s">
        <v>2024</v>
      </c>
      <c r="C92" s="199">
        <v>3.96</v>
      </c>
      <c r="D92" s="199"/>
      <c r="E92" s="199"/>
      <c r="F92" s="199"/>
      <c r="G92" s="199">
        <v>3.96</v>
      </c>
    </row>
    <row r="93" s="109" customFormat="1" ht="19.9" customHeight="1" spans="1:7">
      <c r="A93" s="197" t="s">
        <v>2025</v>
      </c>
      <c r="B93" s="198" t="s">
        <v>2026</v>
      </c>
      <c r="C93" s="199">
        <v>30.69</v>
      </c>
      <c r="D93" s="199"/>
      <c r="E93" s="199"/>
      <c r="F93" s="199"/>
      <c r="G93" s="199">
        <v>30.69</v>
      </c>
    </row>
    <row r="94" s="109" customFormat="1" ht="19.9" customHeight="1" spans="1:7">
      <c r="A94" s="197" t="s">
        <v>2027</v>
      </c>
      <c r="B94" s="198" t="s">
        <v>2028</v>
      </c>
      <c r="C94" s="199">
        <v>4.95</v>
      </c>
      <c r="D94" s="199"/>
      <c r="E94" s="199"/>
      <c r="F94" s="199"/>
      <c r="G94" s="199">
        <v>4.95</v>
      </c>
    </row>
    <row r="95" s="109" customFormat="1" ht="19.9" customHeight="1" spans="1:7">
      <c r="A95" s="197" t="s">
        <v>2029</v>
      </c>
      <c r="B95" s="198" t="s">
        <v>2030</v>
      </c>
      <c r="C95" s="199">
        <v>11.51</v>
      </c>
      <c r="D95" s="199"/>
      <c r="E95" s="199"/>
      <c r="F95" s="199"/>
      <c r="G95" s="199">
        <v>11.51</v>
      </c>
    </row>
    <row r="96" s="109" customFormat="1" ht="19.9" customHeight="1" spans="1:7">
      <c r="A96" s="197" t="s">
        <v>2031</v>
      </c>
      <c r="B96" s="198" t="s">
        <v>2032</v>
      </c>
      <c r="C96" s="199">
        <v>91.08</v>
      </c>
      <c r="D96" s="199"/>
      <c r="E96" s="199"/>
      <c r="F96" s="199"/>
      <c r="G96" s="199">
        <v>91.08</v>
      </c>
    </row>
    <row r="97" s="109" customFormat="1" ht="19.9" customHeight="1" spans="1:7">
      <c r="A97" s="197" t="s">
        <v>2033</v>
      </c>
      <c r="B97" s="198" t="s">
        <v>2034</v>
      </c>
      <c r="C97" s="199">
        <v>4.95</v>
      </c>
      <c r="D97" s="199"/>
      <c r="E97" s="199"/>
      <c r="F97" s="199"/>
      <c r="G97" s="199">
        <v>4.95</v>
      </c>
    </row>
    <row r="98" s="109" customFormat="1" ht="19.9" customHeight="1" spans="1:7">
      <c r="A98" s="197" t="s">
        <v>2035</v>
      </c>
      <c r="B98" s="198" t="s">
        <v>2036</v>
      </c>
      <c r="C98" s="199">
        <v>5.94</v>
      </c>
      <c r="D98" s="199"/>
      <c r="E98" s="199"/>
      <c r="F98" s="199"/>
      <c r="G98" s="199">
        <v>5.94</v>
      </c>
    </row>
    <row r="99" s="109" customFormat="1" ht="19.9" customHeight="1" spans="1:7">
      <c r="A99" s="197" t="s">
        <v>2037</v>
      </c>
      <c r="B99" s="198" t="s">
        <v>2038</v>
      </c>
      <c r="C99" s="199">
        <v>6.93</v>
      </c>
      <c r="D99" s="199"/>
      <c r="E99" s="199"/>
      <c r="F99" s="199"/>
      <c r="G99" s="199">
        <v>6.93</v>
      </c>
    </row>
    <row r="100" s="109" customFormat="1" ht="19.9" customHeight="1" spans="1:7">
      <c r="A100" s="197" t="s">
        <v>2039</v>
      </c>
      <c r="B100" s="198" t="s">
        <v>2040</v>
      </c>
      <c r="C100" s="199">
        <v>3.96</v>
      </c>
      <c r="D100" s="199"/>
      <c r="E100" s="199"/>
      <c r="F100" s="199"/>
      <c r="G100" s="199">
        <v>3.96</v>
      </c>
    </row>
    <row r="101" s="109" customFormat="1" ht="19.9" customHeight="1" spans="1:7">
      <c r="A101" s="197" t="s">
        <v>2041</v>
      </c>
      <c r="B101" s="198" t="s">
        <v>2042</v>
      </c>
      <c r="C101" s="199">
        <v>5.94</v>
      </c>
      <c r="D101" s="199"/>
      <c r="E101" s="199"/>
      <c r="F101" s="199"/>
      <c r="G101" s="199">
        <v>5.94</v>
      </c>
    </row>
    <row r="102" s="109" customFormat="1" ht="19.9" customHeight="1" spans="1:7">
      <c r="A102" s="197" t="s">
        <v>2043</v>
      </c>
      <c r="B102" s="198" t="s">
        <v>2044</v>
      </c>
      <c r="C102" s="199">
        <v>50.65</v>
      </c>
      <c r="D102" s="199"/>
      <c r="E102" s="199"/>
      <c r="F102" s="199"/>
      <c r="G102" s="199">
        <v>50.65</v>
      </c>
    </row>
    <row r="103" s="109" customFormat="1" ht="19.9" customHeight="1" spans="1:7">
      <c r="A103" s="197" t="s">
        <v>2045</v>
      </c>
      <c r="B103" s="198" t="s">
        <v>2046</v>
      </c>
      <c r="C103" s="199">
        <v>0.59</v>
      </c>
      <c r="D103" s="199"/>
      <c r="E103" s="199"/>
      <c r="F103" s="199"/>
      <c r="G103" s="199">
        <v>0.59</v>
      </c>
    </row>
    <row r="104" s="109" customFormat="1" ht="19.9" customHeight="1" spans="1:7">
      <c r="A104" s="197" t="s">
        <v>2047</v>
      </c>
      <c r="B104" s="198" t="s">
        <v>2048</v>
      </c>
      <c r="C104" s="199">
        <v>118.8</v>
      </c>
      <c r="D104" s="199"/>
      <c r="E104" s="199"/>
      <c r="F104" s="199"/>
      <c r="G104" s="199">
        <v>118.8</v>
      </c>
    </row>
    <row r="105" s="109" customFormat="1" ht="19.9" customHeight="1" spans="1:7">
      <c r="A105" s="197" t="s">
        <v>2049</v>
      </c>
      <c r="B105" s="198" t="s">
        <v>2050</v>
      </c>
      <c r="C105" s="199">
        <v>82</v>
      </c>
      <c r="D105" s="199"/>
      <c r="E105" s="199"/>
      <c r="F105" s="199"/>
      <c r="G105" s="199">
        <v>82</v>
      </c>
    </row>
    <row r="106" s="109" customFormat="1" ht="19.9" customHeight="1" spans="1:7">
      <c r="A106" s="197" t="s">
        <v>2051</v>
      </c>
      <c r="B106" s="198" t="s">
        <v>2052</v>
      </c>
      <c r="C106" s="199">
        <v>57.58</v>
      </c>
      <c r="D106" s="199"/>
      <c r="E106" s="199">
        <v>57.58</v>
      </c>
      <c r="F106" s="199"/>
      <c r="G106" s="199"/>
    </row>
    <row r="107" s="109" customFormat="1" ht="19.9" customHeight="1" spans="1:7">
      <c r="A107" s="197" t="s">
        <v>2053</v>
      </c>
      <c r="B107" s="198" t="s">
        <v>2054</v>
      </c>
      <c r="C107" s="199">
        <v>15.05</v>
      </c>
      <c r="D107" s="199"/>
      <c r="E107" s="199">
        <v>15.05</v>
      </c>
      <c r="F107" s="199"/>
      <c r="G107" s="199"/>
    </row>
    <row r="108" s="109" customFormat="1" ht="19.9" customHeight="1" spans="1:7">
      <c r="A108" s="197" t="s">
        <v>2055</v>
      </c>
      <c r="B108" s="198" t="s">
        <v>2056</v>
      </c>
      <c r="C108" s="199">
        <v>11.1</v>
      </c>
      <c r="D108" s="199"/>
      <c r="E108" s="199">
        <v>11.1</v>
      </c>
      <c r="F108" s="199"/>
      <c r="G108" s="199"/>
    </row>
    <row r="109" s="109" customFormat="1" ht="19.9" customHeight="1" spans="1:7">
      <c r="A109" s="197" t="s">
        <v>2057</v>
      </c>
      <c r="B109" s="198" t="s">
        <v>2058</v>
      </c>
      <c r="C109" s="199">
        <v>31.43</v>
      </c>
      <c r="D109" s="199"/>
      <c r="E109" s="199">
        <v>31.43</v>
      </c>
      <c r="F109" s="199"/>
      <c r="G109" s="199"/>
    </row>
    <row r="110" s="109" customFormat="1" ht="19.9" customHeight="1" spans="1:7">
      <c r="A110" s="194" t="s">
        <v>2063</v>
      </c>
      <c r="B110" s="195" t="s">
        <v>2064</v>
      </c>
      <c r="C110" s="196">
        <v>4366.44</v>
      </c>
      <c r="D110" s="196">
        <v>3732.01</v>
      </c>
      <c r="E110" s="196">
        <v>242.33</v>
      </c>
      <c r="F110" s="196"/>
      <c r="G110" s="196">
        <v>392.1</v>
      </c>
    </row>
    <row r="111" s="109" customFormat="1" ht="19.9" customHeight="1" spans="1:7">
      <c r="A111" s="197" t="s">
        <v>1991</v>
      </c>
      <c r="B111" s="198" t="s">
        <v>1992</v>
      </c>
      <c r="C111" s="199">
        <v>3732.01</v>
      </c>
      <c r="D111" s="199">
        <v>3732.01</v>
      </c>
      <c r="E111" s="199"/>
      <c r="F111" s="199"/>
      <c r="G111" s="199"/>
    </row>
    <row r="112" s="109" customFormat="1" ht="19.9" customHeight="1" spans="1:7">
      <c r="A112" s="197" t="s">
        <v>1993</v>
      </c>
      <c r="B112" s="198" t="s">
        <v>1994</v>
      </c>
      <c r="C112" s="199">
        <v>465.28</v>
      </c>
      <c r="D112" s="199">
        <v>465.28</v>
      </c>
      <c r="E112" s="199"/>
      <c r="F112" s="199"/>
      <c r="G112" s="199"/>
    </row>
    <row r="113" s="109" customFormat="1" ht="19.9" customHeight="1" spans="1:7">
      <c r="A113" s="197" t="s">
        <v>1995</v>
      </c>
      <c r="B113" s="198" t="s">
        <v>1996</v>
      </c>
      <c r="C113" s="199">
        <v>1964.42</v>
      </c>
      <c r="D113" s="199">
        <v>1964.42</v>
      </c>
      <c r="E113" s="199"/>
      <c r="F113" s="199"/>
      <c r="G113" s="199"/>
    </row>
    <row r="114" s="109" customFormat="1" ht="19.9" customHeight="1" spans="1:7">
      <c r="A114" s="197" t="s">
        <v>1997</v>
      </c>
      <c r="B114" s="198" t="s">
        <v>1998</v>
      </c>
      <c r="C114" s="199">
        <v>199.27</v>
      </c>
      <c r="D114" s="199">
        <v>199.27</v>
      </c>
      <c r="E114" s="199"/>
      <c r="F114" s="199"/>
      <c r="G114" s="199"/>
    </row>
    <row r="115" s="109" customFormat="1" ht="19.9" customHeight="1" spans="1:7">
      <c r="A115" s="197" t="s">
        <v>1999</v>
      </c>
      <c r="B115" s="198" t="s">
        <v>2000</v>
      </c>
      <c r="C115" s="199">
        <v>52.2</v>
      </c>
      <c r="D115" s="199">
        <v>52.2</v>
      </c>
      <c r="E115" s="199"/>
      <c r="F115" s="199"/>
      <c r="G115" s="199"/>
    </row>
    <row r="116" s="109" customFormat="1" ht="19.9" customHeight="1" spans="1:7">
      <c r="A116" s="197" t="s">
        <v>2001</v>
      </c>
      <c r="B116" s="198" t="s">
        <v>2002</v>
      </c>
      <c r="C116" s="199">
        <v>374.17</v>
      </c>
      <c r="D116" s="199">
        <v>374.17</v>
      </c>
      <c r="E116" s="199"/>
      <c r="F116" s="199"/>
      <c r="G116" s="199"/>
    </row>
    <row r="117" s="109" customFormat="1" ht="19.9" customHeight="1" spans="1:7">
      <c r="A117" s="197" t="s">
        <v>2003</v>
      </c>
      <c r="B117" s="198" t="s">
        <v>2004</v>
      </c>
      <c r="C117" s="199">
        <v>182.51</v>
      </c>
      <c r="D117" s="199">
        <v>182.51</v>
      </c>
      <c r="E117" s="199"/>
      <c r="F117" s="199"/>
      <c r="G117" s="199"/>
    </row>
    <row r="118" s="109" customFormat="1" ht="19.9" customHeight="1" spans="1:7">
      <c r="A118" s="197" t="s">
        <v>2005</v>
      </c>
      <c r="B118" s="198" t="s">
        <v>2006</v>
      </c>
      <c r="C118" s="199">
        <v>39.63</v>
      </c>
      <c r="D118" s="199">
        <v>39.63</v>
      </c>
      <c r="E118" s="199"/>
      <c r="F118" s="199"/>
      <c r="G118" s="199"/>
    </row>
    <row r="119" s="109" customFormat="1" ht="19.9" customHeight="1" spans="1:7">
      <c r="A119" s="197" t="s">
        <v>2007</v>
      </c>
      <c r="B119" s="198" t="s">
        <v>2008</v>
      </c>
      <c r="C119" s="199">
        <v>3.4</v>
      </c>
      <c r="D119" s="199">
        <v>3.4</v>
      </c>
      <c r="E119" s="199"/>
      <c r="F119" s="199"/>
      <c r="G119" s="199"/>
    </row>
    <row r="120" s="109" customFormat="1" ht="19.9" customHeight="1" spans="1:7">
      <c r="A120" s="197" t="s">
        <v>2009</v>
      </c>
      <c r="B120" s="198" t="s">
        <v>2010</v>
      </c>
      <c r="C120" s="199">
        <v>284.43</v>
      </c>
      <c r="D120" s="199">
        <v>284.43</v>
      </c>
      <c r="E120" s="199"/>
      <c r="F120" s="199"/>
      <c r="G120" s="199"/>
    </row>
    <row r="121" s="109" customFormat="1" ht="19.9" customHeight="1" spans="1:7">
      <c r="A121" s="197" t="s">
        <v>2011</v>
      </c>
      <c r="B121" s="198" t="s">
        <v>2012</v>
      </c>
      <c r="C121" s="199">
        <v>18.91</v>
      </c>
      <c r="D121" s="199">
        <v>18.91</v>
      </c>
      <c r="E121" s="199"/>
      <c r="F121" s="199"/>
      <c r="G121" s="199"/>
    </row>
    <row r="122" s="109" customFormat="1" ht="19.9" customHeight="1" spans="1:7">
      <c r="A122" s="197" t="s">
        <v>2013</v>
      </c>
      <c r="B122" s="198" t="s">
        <v>2014</v>
      </c>
      <c r="C122" s="199">
        <v>147.79</v>
      </c>
      <c r="D122" s="199">
        <v>147.79</v>
      </c>
      <c r="E122" s="199"/>
      <c r="F122" s="199"/>
      <c r="G122" s="199"/>
    </row>
    <row r="123" s="109" customFormat="1" ht="19.9" customHeight="1" spans="1:7">
      <c r="A123" s="197" t="s">
        <v>2015</v>
      </c>
      <c r="B123" s="198" t="s">
        <v>2016</v>
      </c>
      <c r="C123" s="199">
        <v>386.96</v>
      </c>
      <c r="D123" s="199"/>
      <c r="E123" s="199"/>
      <c r="F123" s="199"/>
      <c r="G123" s="199">
        <v>386.96</v>
      </c>
    </row>
    <row r="124" s="109" customFormat="1" ht="19.9" customHeight="1" spans="1:7">
      <c r="A124" s="197" t="s">
        <v>2017</v>
      </c>
      <c r="B124" s="198" t="s">
        <v>2018</v>
      </c>
      <c r="C124" s="199">
        <v>21.75</v>
      </c>
      <c r="D124" s="199"/>
      <c r="E124" s="199"/>
      <c r="F124" s="199"/>
      <c r="G124" s="199">
        <v>21.75</v>
      </c>
    </row>
    <row r="125" s="109" customFormat="1" ht="19.9" customHeight="1" spans="1:7">
      <c r="A125" s="197" t="s">
        <v>2019</v>
      </c>
      <c r="B125" s="198" t="s">
        <v>2020</v>
      </c>
      <c r="C125" s="199">
        <v>6.09</v>
      </c>
      <c r="D125" s="199"/>
      <c r="E125" s="199"/>
      <c r="F125" s="199"/>
      <c r="G125" s="199">
        <v>6.09</v>
      </c>
    </row>
    <row r="126" s="109" customFormat="1" ht="19.9" customHeight="1" spans="1:7">
      <c r="A126" s="197" t="s">
        <v>2021</v>
      </c>
      <c r="B126" s="198" t="s">
        <v>2022</v>
      </c>
      <c r="C126" s="199">
        <v>6.96</v>
      </c>
      <c r="D126" s="199"/>
      <c r="E126" s="199"/>
      <c r="F126" s="199"/>
      <c r="G126" s="199">
        <v>6.96</v>
      </c>
    </row>
    <row r="127" s="109" customFormat="1" ht="19.9" customHeight="1" spans="1:7">
      <c r="A127" s="197" t="s">
        <v>2023</v>
      </c>
      <c r="B127" s="198" t="s">
        <v>2024</v>
      </c>
      <c r="C127" s="199">
        <v>3.48</v>
      </c>
      <c r="D127" s="199"/>
      <c r="E127" s="199"/>
      <c r="F127" s="199"/>
      <c r="G127" s="199">
        <v>3.48</v>
      </c>
    </row>
    <row r="128" s="109" customFormat="1" ht="19.9" customHeight="1" spans="1:7">
      <c r="A128" s="197" t="s">
        <v>2025</v>
      </c>
      <c r="B128" s="198" t="s">
        <v>2026</v>
      </c>
      <c r="C128" s="199">
        <v>26.97</v>
      </c>
      <c r="D128" s="199"/>
      <c r="E128" s="199"/>
      <c r="F128" s="199"/>
      <c r="G128" s="199">
        <v>26.97</v>
      </c>
    </row>
    <row r="129" s="109" customFormat="1" ht="19.9" customHeight="1" spans="1:7">
      <c r="A129" s="197" t="s">
        <v>2027</v>
      </c>
      <c r="B129" s="198" t="s">
        <v>2028</v>
      </c>
      <c r="C129" s="199">
        <v>4.35</v>
      </c>
      <c r="D129" s="199"/>
      <c r="E129" s="199"/>
      <c r="F129" s="199"/>
      <c r="G129" s="199">
        <v>4.35</v>
      </c>
    </row>
    <row r="130" s="109" customFormat="1" ht="19.9" customHeight="1" spans="1:7">
      <c r="A130" s="197" t="s">
        <v>2029</v>
      </c>
      <c r="B130" s="198" t="s">
        <v>2030</v>
      </c>
      <c r="C130" s="199">
        <v>21.18</v>
      </c>
      <c r="D130" s="199"/>
      <c r="E130" s="199"/>
      <c r="F130" s="199"/>
      <c r="G130" s="199">
        <v>21.18</v>
      </c>
    </row>
    <row r="131" s="109" customFormat="1" ht="19.9" customHeight="1" spans="1:7">
      <c r="A131" s="197" t="s">
        <v>2031</v>
      </c>
      <c r="B131" s="198" t="s">
        <v>2032</v>
      </c>
      <c r="C131" s="199">
        <v>80.04</v>
      </c>
      <c r="D131" s="199"/>
      <c r="E131" s="199"/>
      <c r="F131" s="199"/>
      <c r="G131" s="199">
        <v>80.04</v>
      </c>
    </row>
    <row r="132" s="109" customFormat="1" ht="19.9" customHeight="1" spans="1:7">
      <c r="A132" s="197" t="s">
        <v>2033</v>
      </c>
      <c r="B132" s="198" t="s">
        <v>2034</v>
      </c>
      <c r="C132" s="199">
        <v>4.35</v>
      </c>
      <c r="D132" s="199"/>
      <c r="E132" s="199"/>
      <c r="F132" s="199"/>
      <c r="G132" s="199">
        <v>4.35</v>
      </c>
    </row>
    <row r="133" s="109" customFormat="1" ht="19.9" customHeight="1" spans="1:7">
      <c r="A133" s="197" t="s">
        <v>2035</v>
      </c>
      <c r="B133" s="198" t="s">
        <v>2036</v>
      </c>
      <c r="C133" s="199">
        <v>5.22</v>
      </c>
      <c r="D133" s="199"/>
      <c r="E133" s="199"/>
      <c r="F133" s="199"/>
      <c r="G133" s="199">
        <v>5.22</v>
      </c>
    </row>
    <row r="134" s="109" customFormat="1" ht="19.9" customHeight="1" spans="1:7">
      <c r="A134" s="197" t="s">
        <v>2037</v>
      </c>
      <c r="B134" s="198" t="s">
        <v>2038</v>
      </c>
      <c r="C134" s="199">
        <v>6.09</v>
      </c>
      <c r="D134" s="199"/>
      <c r="E134" s="199"/>
      <c r="F134" s="199"/>
      <c r="G134" s="199">
        <v>6.09</v>
      </c>
    </row>
    <row r="135" s="109" customFormat="1" ht="19.9" customHeight="1" spans="1:7">
      <c r="A135" s="197" t="s">
        <v>2039</v>
      </c>
      <c r="B135" s="198" t="s">
        <v>2040</v>
      </c>
      <c r="C135" s="199">
        <v>3.48</v>
      </c>
      <c r="D135" s="199"/>
      <c r="E135" s="199"/>
      <c r="F135" s="199"/>
      <c r="G135" s="199">
        <v>3.48</v>
      </c>
    </row>
    <row r="136" s="109" customFormat="1" ht="19.9" customHeight="1" spans="1:7">
      <c r="A136" s="197" t="s">
        <v>2041</v>
      </c>
      <c r="B136" s="198" t="s">
        <v>2042</v>
      </c>
      <c r="C136" s="199">
        <v>5.22</v>
      </c>
      <c r="D136" s="199"/>
      <c r="E136" s="199"/>
      <c r="F136" s="199"/>
      <c r="G136" s="199">
        <v>5.22</v>
      </c>
    </row>
    <row r="137" s="109" customFormat="1" ht="19.9" customHeight="1" spans="1:7">
      <c r="A137" s="197" t="s">
        <v>2043</v>
      </c>
      <c r="B137" s="198" t="s">
        <v>2044</v>
      </c>
      <c r="C137" s="199">
        <v>51.96</v>
      </c>
      <c r="D137" s="199"/>
      <c r="E137" s="199"/>
      <c r="F137" s="199"/>
      <c r="G137" s="199">
        <v>51.96</v>
      </c>
    </row>
    <row r="138" s="109" customFormat="1" ht="19.9" customHeight="1" spans="1:7">
      <c r="A138" s="197" t="s">
        <v>2045</v>
      </c>
      <c r="B138" s="198" t="s">
        <v>2046</v>
      </c>
      <c r="C138" s="199">
        <v>0.52</v>
      </c>
      <c r="D138" s="199"/>
      <c r="E138" s="199"/>
      <c r="F138" s="199"/>
      <c r="G138" s="199">
        <v>0.52</v>
      </c>
    </row>
    <row r="139" s="109" customFormat="1" ht="19.9" customHeight="1" spans="1:7">
      <c r="A139" s="197" t="s">
        <v>2047</v>
      </c>
      <c r="B139" s="198" t="s">
        <v>2048</v>
      </c>
      <c r="C139" s="199">
        <v>104.4</v>
      </c>
      <c r="D139" s="199"/>
      <c r="E139" s="199"/>
      <c r="F139" s="199"/>
      <c r="G139" s="199">
        <v>104.4</v>
      </c>
    </row>
    <row r="140" s="109" customFormat="1" ht="19.9" customHeight="1" spans="1:7">
      <c r="A140" s="197" t="s">
        <v>2049</v>
      </c>
      <c r="B140" s="198" t="s">
        <v>2050</v>
      </c>
      <c r="C140" s="199">
        <v>34.9</v>
      </c>
      <c r="D140" s="199"/>
      <c r="E140" s="199"/>
      <c r="F140" s="199"/>
      <c r="G140" s="199">
        <v>34.9</v>
      </c>
    </row>
    <row r="141" s="109" customFormat="1" ht="19.9" customHeight="1" spans="1:7">
      <c r="A141" s="197" t="s">
        <v>2051</v>
      </c>
      <c r="B141" s="198" t="s">
        <v>2052</v>
      </c>
      <c r="C141" s="199">
        <v>242.33</v>
      </c>
      <c r="D141" s="199"/>
      <c r="E141" s="199">
        <v>242.33</v>
      </c>
      <c r="F141" s="199"/>
      <c r="G141" s="199"/>
    </row>
    <row r="142" s="109" customFormat="1" ht="19.9" customHeight="1" spans="1:7">
      <c r="A142" s="197" t="s">
        <v>2053</v>
      </c>
      <c r="B142" s="198" t="s">
        <v>2054</v>
      </c>
      <c r="C142" s="199">
        <v>202.72</v>
      </c>
      <c r="D142" s="199"/>
      <c r="E142" s="199">
        <v>202.72</v>
      </c>
      <c r="F142" s="199"/>
      <c r="G142" s="199"/>
    </row>
    <row r="143" s="109" customFormat="1" ht="19.9" customHeight="1" spans="1:7">
      <c r="A143" s="197" t="s">
        <v>2055</v>
      </c>
      <c r="B143" s="198" t="s">
        <v>2056</v>
      </c>
      <c r="C143" s="199">
        <v>5.3</v>
      </c>
      <c r="D143" s="199"/>
      <c r="E143" s="199">
        <v>5.3</v>
      </c>
      <c r="F143" s="199"/>
      <c r="G143" s="199"/>
    </row>
    <row r="144" s="109" customFormat="1" ht="19.9" customHeight="1" spans="1:7">
      <c r="A144" s="197" t="s">
        <v>2057</v>
      </c>
      <c r="B144" s="198" t="s">
        <v>2058</v>
      </c>
      <c r="C144" s="199">
        <v>34.31</v>
      </c>
      <c r="D144" s="199"/>
      <c r="E144" s="199">
        <v>34.31</v>
      </c>
      <c r="F144" s="199"/>
      <c r="G144" s="199"/>
    </row>
    <row r="145" s="109" customFormat="1" ht="19.9" customHeight="1" spans="1:7">
      <c r="A145" s="197" t="s">
        <v>2065</v>
      </c>
      <c r="B145" s="198" t="s">
        <v>2066</v>
      </c>
      <c r="C145" s="199">
        <v>5.14</v>
      </c>
      <c r="D145" s="199"/>
      <c r="E145" s="199"/>
      <c r="F145" s="199"/>
      <c r="G145" s="199">
        <v>5.14</v>
      </c>
    </row>
    <row r="146" s="109" customFormat="1" ht="19.9" customHeight="1" spans="1:7">
      <c r="A146" s="197" t="s">
        <v>2067</v>
      </c>
      <c r="B146" s="198" t="s">
        <v>2068</v>
      </c>
      <c r="C146" s="199">
        <v>5.14</v>
      </c>
      <c r="D146" s="199"/>
      <c r="E146" s="199"/>
      <c r="F146" s="199"/>
      <c r="G146" s="199">
        <v>5.14</v>
      </c>
    </row>
    <row r="147" s="109" customFormat="1" ht="19.9" customHeight="1" spans="1:7">
      <c r="A147" s="194" t="s">
        <v>2069</v>
      </c>
      <c r="B147" s="195" t="s">
        <v>2070</v>
      </c>
      <c r="C147" s="196">
        <v>5794.44</v>
      </c>
      <c r="D147" s="196">
        <v>5264.16</v>
      </c>
      <c r="E147" s="196">
        <v>14.35</v>
      </c>
      <c r="F147" s="196"/>
      <c r="G147" s="196">
        <v>515.93</v>
      </c>
    </row>
    <row r="148" s="109" customFormat="1" ht="19.9" customHeight="1" spans="1:7">
      <c r="A148" s="197" t="s">
        <v>1991</v>
      </c>
      <c r="B148" s="198" t="s">
        <v>1992</v>
      </c>
      <c r="C148" s="199">
        <v>5264.16</v>
      </c>
      <c r="D148" s="199">
        <v>5264.16</v>
      </c>
      <c r="E148" s="199"/>
      <c r="F148" s="199"/>
      <c r="G148" s="199"/>
    </row>
    <row r="149" s="109" customFormat="1" ht="19.9" customHeight="1" spans="1:7">
      <c r="A149" s="197" t="s">
        <v>1993</v>
      </c>
      <c r="B149" s="198" t="s">
        <v>1994</v>
      </c>
      <c r="C149" s="199">
        <v>593.38</v>
      </c>
      <c r="D149" s="199">
        <v>593.38</v>
      </c>
      <c r="E149" s="199"/>
      <c r="F149" s="199"/>
      <c r="G149" s="199"/>
    </row>
    <row r="150" s="109" customFormat="1" ht="19.9" customHeight="1" spans="1:7">
      <c r="A150" s="197" t="s">
        <v>1995</v>
      </c>
      <c r="B150" s="198" t="s">
        <v>1996</v>
      </c>
      <c r="C150" s="199">
        <v>2808.19</v>
      </c>
      <c r="D150" s="199">
        <v>2808.19</v>
      </c>
      <c r="E150" s="199"/>
      <c r="F150" s="199"/>
      <c r="G150" s="199"/>
    </row>
    <row r="151" s="109" customFormat="1" ht="19.9" customHeight="1" spans="1:7">
      <c r="A151" s="197" t="s">
        <v>1997</v>
      </c>
      <c r="B151" s="198" t="s">
        <v>1998</v>
      </c>
      <c r="C151" s="199">
        <v>270.33</v>
      </c>
      <c r="D151" s="199">
        <v>270.33</v>
      </c>
      <c r="E151" s="199"/>
      <c r="F151" s="199"/>
      <c r="G151" s="199"/>
    </row>
    <row r="152" s="109" customFormat="1" ht="19.9" customHeight="1" spans="1:7">
      <c r="A152" s="197" t="s">
        <v>1999</v>
      </c>
      <c r="B152" s="198" t="s">
        <v>2000</v>
      </c>
      <c r="C152" s="199">
        <v>94.8</v>
      </c>
      <c r="D152" s="199">
        <v>94.8</v>
      </c>
      <c r="E152" s="199"/>
      <c r="F152" s="199"/>
      <c r="G152" s="199"/>
    </row>
    <row r="153" s="109" customFormat="1" ht="19.9" customHeight="1" spans="1:7">
      <c r="A153" s="197" t="s">
        <v>2001</v>
      </c>
      <c r="B153" s="198" t="s">
        <v>2002</v>
      </c>
      <c r="C153" s="199">
        <v>527.26</v>
      </c>
      <c r="D153" s="199">
        <v>527.26</v>
      </c>
      <c r="E153" s="199"/>
      <c r="F153" s="199"/>
      <c r="G153" s="199"/>
    </row>
    <row r="154" s="109" customFormat="1" ht="19.9" customHeight="1" spans="1:7">
      <c r="A154" s="197" t="s">
        <v>2003</v>
      </c>
      <c r="B154" s="198" t="s">
        <v>2004</v>
      </c>
      <c r="C154" s="199">
        <v>257.58</v>
      </c>
      <c r="D154" s="199">
        <v>257.58</v>
      </c>
      <c r="E154" s="199"/>
      <c r="F154" s="199"/>
      <c r="G154" s="199"/>
    </row>
    <row r="155" s="109" customFormat="1" ht="19.9" customHeight="1" spans="1:7">
      <c r="A155" s="197" t="s">
        <v>2005</v>
      </c>
      <c r="B155" s="198" t="s">
        <v>2006</v>
      </c>
      <c r="C155" s="199">
        <v>59.6</v>
      </c>
      <c r="D155" s="199">
        <v>59.6</v>
      </c>
      <c r="E155" s="199"/>
      <c r="F155" s="199"/>
      <c r="G155" s="199"/>
    </row>
    <row r="156" s="109" customFormat="1" ht="19.9" customHeight="1" spans="1:7">
      <c r="A156" s="197" t="s">
        <v>2007</v>
      </c>
      <c r="B156" s="198" t="s">
        <v>2008</v>
      </c>
      <c r="C156" s="199">
        <v>5.07</v>
      </c>
      <c r="D156" s="199">
        <v>5.07</v>
      </c>
      <c r="E156" s="199"/>
      <c r="F156" s="199"/>
      <c r="G156" s="199"/>
    </row>
    <row r="157" s="109" customFormat="1" ht="19.9" customHeight="1" spans="1:7">
      <c r="A157" s="197" t="s">
        <v>2009</v>
      </c>
      <c r="B157" s="198" t="s">
        <v>2010</v>
      </c>
      <c r="C157" s="199">
        <v>401.43</v>
      </c>
      <c r="D157" s="199">
        <v>401.43</v>
      </c>
      <c r="E157" s="199"/>
      <c r="F157" s="199"/>
      <c r="G157" s="199"/>
    </row>
    <row r="158" s="109" customFormat="1" ht="19.9" customHeight="1" spans="1:7">
      <c r="A158" s="197" t="s">
        <v>2011</v>
      </c>
      <c r="B158" s="198" t="s">
        <v>2012</v>
      </c>
      <c r="C158" s="199">
        <v>30.04</v>
      </c>
      <c r="D158" s="199">
        <v>30.04</v>
      </c>
      <c r="E158" s="199"/>
      <c r="F158" s="199"/>
      <c r="G158" s="199"/>
    </row>
    <row r="159" s="109" customFormat="1" ht="19.9" customHeight="1" spans="1:7">
      <c r="A159" s="197" t="s">
        <v>2013</v>
      </c>
      <c r="B159" s="198" t="s">
        <v>2014</v>
      </c>
      <c r="C159" s="199">
        <v>216.49</v>
      </c>
      <c r="D159" s="199">
        <v>216.49</v>
      </c>
      <c r="E159" s="199"/>
      <c r="F159" s="199"/>
      <c r="G159" s="199"/>
    </row>
    <row r="160" s="109" customFormat="1" ht="19.9" customHeight="1" spans="1:7">
      <c r="A160" s="197" t="s">
        <v>2015</v>
      </c>
      <c r="B160" s="198" t="s">
        <v>2016</v>
      </c>
      <c r="C160" s="199">
        <v>515.93</v>
      </c>
      <c r="D160" s="199"/>
      <c r="E160" s="199"/>
      <c r="F160" s="199"/>
      <c r="G160" s="199">
        <v>515.93</v>
      </c>
    </row>
    <row r="161" s="109" customFormat="1" ht="19.9" customHeight="1" spans="1:7">
      <c r="A161" s="197" t="s">
        <v>2017</v>
      </c>
      <c r="B161" s="198" t="s">
        <v>2018</v>
      </c>
      <c r="C161" s="199">
        <v>27.8</v>
      </c>
      <c r="D161" s="199"/>
      <c r="E161" s="199"/>
      <c r="F161" s="199"/>
      <c r="G161" s="199">
        <v>27.8</v>
      </c>
    </row>
    <row r="162" s="109" customFormat="1" ht="19.9" customHeight="1" spans="1:7">
      <c r="A162" s="197" t="s">
        <v>2019</v>
      </c>
      <c r="B162" s="198" t="s">
        <v>2020</v>
      </c>
      <c r="C162" s="199">
        <v>5.56</v>
      </c>
      <c r="D162" s="199"/>
      <c r="E162" s="199"/>
      <c r="F162" s="199"/>
      <c r="G162" s="199">
        <v>5.56</v>
      </c>
    </row>
    <row r="163" s="109" customFormat="1" ht="19.9" customHeight="1" spans="1:7">
      <c r="A163" s="197" t="s">
        <v>2021</v>
      </c>
      <c r="B163" s="198" t="s">
        <v>2022</v>
      </c>
      <c r="C163" s="199">
        <v>11.12</v>
      </c>
      <c r="D163" s="199"/>
      <c r="E163" s="199"/>
      <c r="F163" s="199"/>
      <c r="G163" s="199">
        <v>11.12</v>
      </c>
    </row>
    <row r="164" s="109" customFormat="1" ht="19.9" customHeight="1" spans="1:7">
      <c r="A164" s="197" t="s">
        <v>2023</v>
      </c>
      <c r="B164" s="198" t="s">
        <v>2024</v>
      </c>
      <c r="C164" s="199">
        <v>5.56</v>
      </c>
      <c r="D164" s="199"/>
      <c r="E164" s="199"/>
      <c r="F164" s="199"/>
      <c r="G164" s="199">
        <v>5.56</v>
      </c>
    </row>
    <row r="165" s="109" customFormat="1" ht="19.9" customHeight="1" spans="1:7">
      <c r="A165" s="197" t="s">
        <v>2025</v>
      </c>
      <c r="B165" s="198" t="s">
        <v>2026</v>
      </c>
      <c r="C165" s="199">
        <v>38.92</v>
      </c>
      <c r="D165" s="199"/>
      <c r="E165" s="199"/>
      <c r="F165" s="199"/>
      <c r="G165" s="199">
        <v>38.92</v>
      </c>
    </row>
    <row r="166" s="109" customFormat="1" ht="19.9" customHeight="1" spans="1:7">
      <c r="A166" s="197" t="s">
        <v>2027</v>
      </c>
      <c r="B166" s="198" t="s">
        <v>2028</v>
      </c>
      <c r="C166" s="199">
        <v>5.56</v>
      </c>
      <c r="D166" s="199"/>
      <c r="E166" s="199"/>
      <c r="F166" s="199"/>
      <c r="G166" s="199">
        <v>5.56</v>
      </c>
    </row>
    <row r="167" s="109" customFormat="1" ht="19.9" customHeight="1" spans="1:7">
      <c r="A167" s="197" t="s">
        <v>2029</v>
      </c>
      <c r="B167" s="198" t="s">
        <v>2030</v>
      </c>
      <c r="C167" s="199">
        <v>24.57</v>
      </c>
      <c r="D167" s="199"/>
      <c r="E167" s="199"/>
      <c r="F167" s="199"/>
      <c r="G167" s="199">
        <v>24.57</v>
      </c>
    </row>
    <row r="168" s="109" customFormat="1" ht="19.9" customHeight="1" spans="1:7">
      <c r="A168" s="197" t="s">
        <v>2031</v>
      </c>
      <c r="B168" s="198" t="s">
        <v>2032</v>
      </c>
      <c r="C168" s="199">
        <v>113.98</v>
      </c>
      <c r="D168" s="199"/>
      <c r="E168" s="199"/>
      <c r="F168" s="199"/>
      <c r="G168" s="199">
        <v>113.98</v>
      </c>
    </row>
    <row r="169" s="109" customFormat="1" ht="19.9" customHeight="1" spans="1:7">
      <c r="A169" s="197" t="s">
        <v>2033</v>
      </c>
      <c r="B169" s="198" t="s">
        <v>2034</v>
      </c>
      <c r="C169" s="199">
        <v>6.95</v>
      </c>
      <c r="D169" s="199"/>
      <c r="E169" s="199"/>
      <c r="F169" s="199"/>
      <c r="G169" s="199">
        <v>6.95</v>
      </c>
    </row>
    <row r="170" s="109" customFormat="1" ht="19.9" customHeight="1" spans="1:7">
      <c r="A170" s="197" t="s">
        <v>2035</v>
      </c>
      <c r="B170" s="198" t="s">
        <v>2036</v>
      </c>
      <c r="C170" s="199">
        <v>8.34</v>
      </c>
      <c r="D170" s="199"/>
      <c r="E170" s="199"/>
      <c r="F170" s="199"/>
      <c r="G170" s="199">
        <v>8.34</v>
      </c>
    </row>
    <row r="171" s="109" customFormat="1" ht="19.9" customHeight="1" spans="1:7">
      <c r="A171" s="197" t="s">
        <v>2037</v>
      </c>
      <c r="B171" s="198" t="s">
        <v>2038</v>
      </c>
      <c r="C171" s="199">
        <v>9.73</v>
      </c>
      <c r="D171" s="199"/>
      <c r="E171" s="199"/>
      <c r="F171" s="199"/>
      <c r="G171" s="199">
        <v>9.73</v>
      </c>
    </row>
    <row r="172" s="109" customFormat="1" ht="19.9" customHeight="1" spans="1:7">
      <c r="A172" s="197" t="s">
        <v>2039</v>
      </c>
      <c r="B172" s="198" t="s">
        <v>2040</v>
      </c>
      <c r="C172" s="199">
        <v>5.56</v>
      </c>
      <c r="D172" s="199"/>
      <c r="E172" s="199"/>
      <c r="F172" s="199"/>
      <c r="G172" s="199">
        <v>5.56</v>
      </c>
    </row>
    <row r="173" s="109" customFormat="1" ht="19.9" customHeight="1" spans="1:7">
      <c r="A173" s="197" t="s">
        <v>2041</v>
      </c>
      <c r="B173" s="198" t="s">
        <v>2042</v>
      </c>
      <c r="C173" s="199">
        <v>8.34</v>
      </c>
      <c r="D173" s="199"/>
      <c r="E173" s="199"/>
      <c r="F173" s="199"/>
      <c r="G173" s="199">
        <v>8.34</v>
      </c>
    </row>
    <row r="174" s="109" customFormat="1" ht="19.9" customHeight="1" spans="1:7">
      <c r="A174" s="197" t="s">
        <v>2043</v>
      </c>
      <c r="B174" s="198" t="s">
        <v>2044</v>
      </c>
      <c r="C174" s="199">
        <v>72.6</v>
      </c>
      <c r="D174" s="199"/>
      <c r="E174" s="199"/>
      <c r="F174" s="199"/>
      <c r="G174" s="199">
        <v>72.6</v>
      </c>
    </row>
    <row r="175" s="109" customFormat="1" ht="19.9" customHeight="1" spans="1:7">
      <c r="A175" s="197" t="s">
        <v>2045</v>
      </c>
      <c r="B175" s="198" t="s">
        <v>2046</v>
      </c>
      <c r="C175" s="199">
        <v>0.83</v>
      </c>
      <c r="D175" s="199"/>
      <c r="E175" s="199"/>
      <c r="F175" s="199"/>
      <c r="G175" s="199">
        <v>0.83</v>
      </c>
    </row>
    <row r="176" s="109" customFormat="1" ht="19.9" customHeight="1" spans="1:7">
      <c r="A176" s="197" t="s">
        <v>2047</v>
      </c>
      <c r="B176" s="198" t="s">
        <v>2048</v>
      </c>
      <c r="C176" s="199">
        <v>127.88</v>
      </c>
      <c r="D176" s="199"/>
      <c r="E176" s="199"/>
      <c r="F176" s="199"/>
      <c r="G176" s="199">
        <v>127.88</v>
      </c>
    </row>
    <row r="177" s="109" customFormat="1" ht="19.9" customHeight="1" spans="1:7">
      <c r="A177" s="197" t="s">
        <v>2049</v>
      </c>
      <c r="B177" s="198" t="s">
        <v>2050</v>
      </c>
      <c r="C177" s="199">
        <v>42.63</v>
      </c>
      <c r="D177" s="199"/>
      <c r="E177" s="199"/>
      <c r="F177" s="199"/>
      <c r="G177" s="199">
        <v>42.63</v>
      </c>
    </row>
    <row r="178" s="109" customFormat="1" ht="19.9" customHeight="1" spans="1:7">
      <c r="A178" s="197" t="s">
        <v>2051</v>
      </c>
      <c r="B178" s="198" t="s">
        <v>2052</v>
      </c>
      <c r="C178" s="199">
        <v>14.35</v>
      </c>
      <c r="D178" s="199"/>
      <c r="E178" s="199">
        <v>14.35</v>
      </c>
      <c r="F178" s="199"/>
      <c r="G178" s="199"/>
    </row>
    <row r="179" s="109" customFormat="1" ht="19.9" customHeight="1" spans="1:7">
      <c r="A179" s="197" t="s">
        <v>2053</v>
      </c>
      <c r="B179" s="198" t="s">
        <v>2054</v>
      </c>
      <c r="C179" s="199">
        <v>6.07</v>
      </c>
      <c r="D179" s="199"/>
      <c r="E179" s="199">
        <v>6.07</v>
      </c>
      <c r="F179" s="199"/>
      <c r="G179" s="199"/>
    </row>
    <row r="180" s="109" customFormat="1" ht="19.9" customHeight="1" spans="1:7">
      <c r="A180" s="197" t="s">
        <v>2055</v>
      </c>
      <c r="B180" s="198" t="s">
        <v>2056</v>
      </c>
      <c r="C180" s="199">
        <v>3.6</v>
      </c>
      <c r="D180" s="199"/>
      <c r="E180" s="199">
        <v>3.6</v>
      </c>
      <c r="F180" s="199"/>
      <c r="G180" s="199"/>
    </row>
    <row r="181" s="109" customFormat="1" ht="19.9" customHeight="1" spans="1:7">
      <c r="A181" s="197" t="s">
        <v>2057</v>
      </c>
      <c r="B181" s="198" t="s">
        <v>2058</v>
      </c>
      <c r="C181" s="199">
        <v>4.68</v>
      </c>
      <c r="D181" s="199"/>
      <c r="E181" s="199">
        <v>4.68</v>
      </c>
      <c r="F181" s="199"/>
      <c r="G181" s="199"/>
    </row>
    <row r="182" s="109" customFormat="1" ht="19.9" customHeight="1" spans="1:7">
      <c r="A182" s="194" t="s">
        <v>2071</v>
      </c>
      <c r="B182" s="195" t="s">
        <v>2072</v>
      </c>
      <c r="C182" s="196">
        <v>1619.45</v>
      </c>
      <c r="D182" s="196">
        <v>1430.11</v>
      </c>
      <c r="E182" s="196">
        <v>40.14</v>
      </c>
      <c r="F182" s="196"/>
      <c r="G182" s="196">
        <v>149.2</v>
      </c>
    </row>
    <row r="183" s="109" customFormat="1" ht="19.9" customHeight="1" spans="1:7">
      <c r="A183" s="197" t="s">
        <v>1991</v>
      </c>
      <c r="B183" s="198" t="s">
        <v>1992</v>
      </c>
      <c r="C183" s="199">
        <v>1430.11</v>
      </c>
      <c r="D183" s="199">
        <v>1430.11</v>
      </c>
      <c r="E183" s="199"/>
      <c r="F183" s="199"/>
      <c r="G183" s="199"/>
    </row>
    <row r="184" s="109" customFormat="1" ht="19.9" customHeight="1" spans="1:7">
      <c r="A184" s="197" t="s">
        <v>1993</v>
      </c>
      <c r="B184" s="198" t="s">
        <v>1994</v>
      </c>
      <c r="C184" s="199">
        <v>158.73</v>
      </c>
      <c r="D184" s="199">
        <v>158.73</v>
      </c>
      <c r="E184" s="199"/>
      <c r="F184" s="199"/>
      <c r="G184" s="199"/>
    </row>
    <row r="185" s="109" customFormat="1" ht="19.9" customHeight="1" spans="1:7">
      <c r="A185" s="197" t="s">
        <v>1995</v>
      </c>
      <c r="B185" s="198" t="s">
        <v>1996</v>
      </c>
      <c r="C185" s="199">
        <v>763.3</v>
      </c>
      <c r="D185" s="199">
        <v>763.3</v>
      </c>
      <c r="E185" s="199"/>
      <c r="F185" s="199"/>
      <c r="G185" s="199"/>
    </row>
    <row r="186" s="109" customFormat="1" ht="19.9" customHeight="1" spans="1:7">
      <c r="A186" s="197" t="s">
        <v>1997</v>
      </c>
      <c r="B186" s="198" t="s">
        <v>1998</v>
      </c>
      <c r="C186" s="199">
        <v>73.81</v>
      </c>
      <c r="D186" s="199">
        <v>73.81</v>
      </c>
      <c r="E186" s="199"/>
      <c r="F186" s="199"/>
      <c r="G186" s="199"/>
    </row>
    <row r="187" s="109" customFormat="1" ht="19.9" customHeight="1" spans="1:7">
      <c r="A187" s="197" t="s">
        <v>1999</v>
      </c>
      <c r="B187" s="198" t="s">
        <v>2000</v>
      </c>
      <c r="C187" s="199">
        <v>22.2</v>
      </c>
      <c r="D187" s="199">
        <v>22.2</v>
      </c>
      <c r="E187" s="199"/>
      <c r="F187" s="199"/>
      <c r="G187" s="199"/>
    </row>
    <row r="188" s="109" customFormat="1" ht="19.9" customHeight="1" spans="1:7">
      <c r="A188" s="197" t="s">
        <v>2001</v>
      </c>
      <c r="B188" s="198" t="s">
        <v>2002</v>
      </c>
      <c r="C188" s="199">
        <v>144.76</v>
      </c>
      <c r="D188" s="199">
        <v>144.76</v>
      </c>
      <c r="E188" s="199"/>
      <c r="F188" s="199"/>
      <c r="G188" s="199"/>
    </row>
    <row r="189" s="109" customFormat="1" ht="19.9" customHeight="1" spans="1:7">
      <c r="A189" s="197" t="s">
        <v>2003</v>
      </c>
      <c r="B189" s="198" t="s">
        <v>2004</v>
      </c>
      <c r="C189" s="199">
        <v>70.7</v>
      </c>
      <c r="D189" s="199">
        <v>70.7</v>
      </c>
      <c r="E189" s="199"/>
      <c r="F189" s="199"/>
      <c r="G189" s="199"/>
    </row>
    <row r="190" s="109" customFormat="1" ht="19.9" customHeight="1" spans="1:7">
      <c r="A190" s="197" t="s">
        <v>2005</v>
      </c>
      <c r="B190" s="198" t="s">
        <v>2006</v>
      </c>
      <c r="C190" s="199">
        <v>14.28</v>
      </c>
      <c r="D190" s="199">
        <v>14.28</v>
      </c>
      <c r="E190" s="199"/>
      <c r="F190" s="199"/>
      <c r="G190" s="199"/>
    </row>
    <row r="191" s="109" customFormat="1" ht="19.9" customHeight="1" spans="1:7">
      <c r="A191" s="197" t="s">
        <v>2007</v>
      </c>
      <c r="B191" s="198" t="s">
        <v>2008</v>
      </c>
      <c r="C191" s="199">
        <v>1.82</v>
      </c>
      <c r="D191" s="199">
        <v>1.82</v>
      </c>
      <c r="E191" s="199"/>
      <c r="F191" s="199"/>
      <c r="G191" s="199"/>
    </row>
    <row r="192" s="109" customFormat="1" ht="19.9" customHeight="1" spans="1:7">
      <c r="A192" s="197" t="s">
        <v>2009</v>
      </c>
      <c r="B192" s="198" t="s">
        <v>2010</v>
      </c>
      <c r="C192" s="199">
        <v>110.19</v>
      </c>
      <c r="D192" s="199">
        <v>110.19</v>
      </c>
      <c r="E192" s="199"/>
      <c r="F192" s="199"/>
      <c r="G192" s="199"/>
    </row>
    <row r="193" s="109" customFormat="1" ht="19.9" customHeight="1" spans="1:7">
      <c r="A193" s="197" t="s">
        <v>2011</v>
      </c>
      <c r="B193" s="198" t="s">
        <v>2012</v>
      </c>
      <c r="C193" s="199">
        <v>7.99</v>
      </c>
      <c r="D193" s="199">
        <v>7.99</v>
      </c>
      <c r="E193" s="199"/>
      <c r="F193" s="199"/>
      <c r="G193" s="199"/>
    </row>
    <row r="194" s="109" customFormat="1" ht="19.9" customHeight="1" spans="1:7">
      <c r="A194" s="197" t="s">
        <v>2013</v>
      </c>
      <c r="B194" s="198" t="s">
        <v>2014</v>
      </c>
      <c r="C194" s="199">
        <v>62.33</v>
      </c>
      <c r="D194" s="199">
        <v>62.33</v>
      </c>
      <c r="E194" s="199"/>
      <c r="F194" s="199"/>
      <c r="G194" s="199"/>
    </row>
    <row r="195" s="109" customFormat="1" ht="19.9" customHeight="1" spans="1:7">
      <c r="A195" s="197" t="s">
        <v>2015</v>
      </c>
      <c r="B195" s="198" t="s">
        <v>2016</v>
      </c>
      <c r="C195" s="199">
        <v>149.2</v>
      </c>
      <c r="D195" s="199"/>
      <c r="E195" s="199"/>
      <c r="F195" s="199"/>
      <c r="G195" s="199">
        <v>149.2</v>
      </c>
    </row>
    <row r="196" s="109" customFormat="1" ht="19.9" customHeight="1" spans="1:7">
      <c r="A196" s="197" t="s">
        <v>2017</v>
      </c>
      <c r="B196" s="198" t="s">
        <v>2018</v>
      </c>
      <c r="C196" s="199">
        <v>7.4</v>
      </c>
      <c r="D196" s="199"/>
      <c r="E196" s="199"/>
      <c r="F196" s="199"/>
      <c r="G196" s="199">
        <v>7.4</v>
      </c>
    </row>
    <row r="197" s="109" customFormat="1" ht="19.9" customHeight="1" spans="1:7">
      <c r="A197" s="197" t="s">
        <v>2019</v>
      </c>
      <c r="B197" s="198" t="s">
        <v>2020</v>
      </c>
      <c r="C197" s="199">
        <v>1.48</v>
      </c>
      <c r="D197" s="199"/>
      <c r="E197" s="199"/>
      <c r="F197" s="199"/>
      <c r="G197" s="199">
        <v>1.48</v>
      </c>
    </row>
    <row r="198" s="109" customFormat="1" ht="19.9" customHeight="1" spans="1:7">
      <c r="A198" s="197" t="s">
        <v>2021</v>
      </c>
      <c r="B198" s="198" t="s">
        <v>2022</v>
      </c>
      <c r="C198" s="199">
        <v>2.96</v>
      </c>
      <c r="D198" s="199"/>
      <c r="E198" s="199"/>
      <c r="F198" s="199"/>
      <c r="G198" s="199">
        <v>2.96</v>
      </c>
    </row>
    <row r="199" s="109" customFormat="1" ht="19.9" customHeight="1" spans="1:7">
      <c r="A199" s="197" t="s">
        <v>2023</v>
      </c>
      <c r="B199" s="198" t="s">
        <v>2024</v>
      </c>
      <c r="C199" s="199">
        <v>1.48</v>
      </c>
      <c r="D199" s="199"/>
      <c r="E199" s="199"/>
      <c r="F199" s="199"/>
      <c r="G199" s="199">
        <v>1.48</v>
      </c>
    </row>
    <row r="200" s="109" customFormat="1" ht="19.9" customHeight="1" spans="1:7">
      <c r="A200" s="197" t="s">
        <v>2025</v>
      </c>
      <c r="B200" s="198" t="s">
        <v>2026</v>
      </c>
      <c r="C200" s="199">
        <v>10.36</v>
      </c>
      <c r="D200" s="199"/>
      <c r="E200" s="199"/>
      <c r="F200" s="199"/>
      <c r="G200" s="199">
        <v>10.36</v>
      </c>
    </row>
    <row r="201" s="109" customFormat="1" ht="19.9" customHeight="1" spans="1:7">
      <c r="A201" s="197" t="s">
        <v>2027</v>
      </c>
      <c r="B201" s="198" t="s">
        <v>2028</v>
      </c>
      <c r="C201" s="199">
        <v>1.48</v>
      </c>
      <c r="D201" s="199"/>
      <c r="E201" s="199"/>
      <c r="F201" s="199"/>
      <c r="G201" s="199">
        <v>1.48</v>
      </c>
    </row>
    <row r="202" s="109" customFormat="1" ht="19.9" customHeight="1" spans="1:7">
      <c r="A202" s="197" t="s">
        <v>2029</v>
      </c>
      <c r="B202" s="198" t="s">
        <v>2030</v>
      </c>
      <c r="C202" s="199">
        <v>21.26</v>
      </c>
      <c r="D202" s="199"/>
      <c r="E202" s="199"/>
      <c r="F202" s="199"/>
      <c r="G202" s="199">
        <v>21.26</v>
      </c>
    </row>
    <row r="203" s="109" customFormat="1" ht="19.9" customHeight="1" spans="1:7">
      <c r="A203" s="197" t="s">
        <v>2031</v>
      </c>
      <c r="B203" s="198" t="s">
        <v>2032</v>
      </c>
      <c r="C203" s="199">
        <v>30.34</v>
      </c>
      <c r="D203" s="199"/>
      <c r="E203" s="199"/>
      <c r="F203" s="199"/>
      <c r="G203" s="199">
        <v>30.34</v>
      </c>
    </row>
    <row r="204" s="109" customFormat="1" ht="19.9" customHeight="1" spans="1:7">
      <c r="A204" s="197" t="s">
        <v>2033</v>
      </c>
      <c r="B204" s="198" t="s">
        <v>2034</v>
      </c>
      <c r="C204" s="199">
        <v>1.85</v>
      </c>
      <c r="D204" s="199"/>
      <c r="E204" s="199"/>
      <c r="F204" s="199"/>
      <c r="G204" s="199">
        <v>1.85</v>
      </c>
    </row>
    <row r="205" s="109" customFormat="1" ht="19.9" customHeight="1" spans="1:7">
      <c r="A205" s="197" t="s">
        <v>2035</v>
      </c>
      <c r="B205" s="198" t="s">
        <v>2036</v>
      </c>
      <c r="C205" s="199">
        <v>2.22</v>
      </c>
      <c r="D205" s="199"/>
      <c r="E205" s="199"/>
      <c r="F205" s="199"/>
      <c r="G205" s="199">
        <v>2.22</v>
      </c>
    </row>
    <row r="206" s="109" customFormat="1" ht="19.9" customHeight="1" spans="1:7">
      <c r="A206" s="197" t="s">
        <v>2037</v>
      </c>
      <c r="B206" s="198" t="s">
        <v>2038</v>
      </c>
      <c r="C206" s="199">
        <v>2.59</v>
      </c>
      <c r="D206" s="199"/>
      <c r="E206" s="199"/>
      <c r="F206" s="199"/>
      <c r="G206" s="199">
        <v>2.59</v>
      </c>
    </row>
    <row r="207" s="109" customFormat="1" ht="19.9" customHeight="1" spans="1:7">
      <c r="A207" s="197" t="s">
        <v>2039</v>
      </c>
      <c r="B207" s="198" t="s">
        <v>2040</v>
      </c>
      <c r="C207" s="199">
        <v>1.48</v>
      </c>
      <c r="D207" s="199"/>
      <c r="E207" s="199"/>
      <c r="F207" s="199"/>
      <c r="G207" s="199">
        <v>1.48</v>
      </c>
    </row>
    <row r="208" s="109" customFormat="1" ht="19.9" customHeight="1" spans="1:7">
      <c r="A208" s="197" t="s">
        <v>2041</v>
      </c>
      <c r="B208" s="198" t="s">
        <v>2042</v>
      </c>
      <c r="C208" s="199">
        <v>2.22</v>
      </c>
      <c r="D208" s="199"/>
      <c r="E208" s="199"/>
      <c r="F208" s="199"/>
      <c r="G208" s="199">
        <v>2.22</v>
      </c>
    </row>
    <row r="209" s="109" customFormat="1" ht="19.9" customHeight="1" spans="1:7">
      <c r="A209" s="197" t="s">
        <v>2043</v>
      </c>
      <c r="B209" s="198" t="s">
        <v>2044</v>
      </c>
      <c r="C209" s="199">
        <v>19.69</v>
      </c>
      <c r="D209" s="199"/>
      <c r="E209" s="199"/>
      <c r="F209" s="199"/>
      <c r="G209" s="199">
        <v>19.69</v>
      </c>
    </row>
    <row r="210" s="109" customFormat="1" ht="19.9" customHeight="1" spans="1:7">
      <c r="A210" s="197" t="s">
        <v>2045</v>
      </c>
      <c r="B210" s="198" t="s">
        <v>2046</v>
      </c>
      <c r="C210" s="199">
        <v>0.22</v>
      </c>
      <c r="D210" s="199"/>
      <c r="E210" s="199"/>
      <c r="F210" s="199"/>
      <c r="G210" s="199">
        <v>0.22</v>
      </c>
    </row>
    <row r="211" s="109" customFormat="1" ht="19.9" customHeight="1" spans="1:7">
      <c r="A211" s="197" t="s">
        <v>2047</v>
      </c>
      <c r="B211" s="198" t="s">
        <v>2048</v>
      </c>
      <c r="C211" s="199">
        <v>34.04</v>
      </c>
      <c r="D211" s="199"/>
      <c r="E211" s="199"/>
      <c r="F211" s="199"/>
      <c r="G211" s="199">
        <v>34.04</v>
      </c>
    </row>
    <row r="212" s="109" customFormat="1" ht="19.9" customHeight="1" spans="1:7">
      <c r="A212" s="197" t="s">
        <v>2049</v>
      </c>
      <c r="B212" s="198" t="s">
        <v>2050</v>
      </c>
      <c r="C212" s="199">
        <v>8.13</v>
      </c>
      <c r="D212" s="199"/>
      <c r="E212" s="199"/>
      <c r="F212" s="199"/>
      <c r="G212" s="199">
        <v>8.13</v>
      </c>
    </row>
    <row r="213" s="109" customFormat="1" ht="19.9" customHeight="1" spans="1:7">
      <c r="A213" s="197" t="s">
        <v>2051</v>
      </c>
      <c r="B213" s="198" t="s">
        <v>2052</v>
      </c>
      <c r="C213" s="199">
        <v>40.14</v>
      </c>
      <c r="D213" s="199"/>
      <c r="E213" s="199">
        <v>40.14</v>
      </c>
      <c r="F213" s="199"/>
      <c r="G213" s="199"/>
    </row>
    <row r="214" s="109" customFormat="1" ht="19.9" customHeight="1" spans="1:7">
      <c r="A214" s="197" t="s">
        <v>2055</v>
      </c>
      <c r="B214" s="198" t="s">
        <v>2056</v>
      </c>
      <c r="C214" s="199">
        <v>1.8</v>
      </c>
      <c r="D214" s="199"/>
      <c r="E214" s="199">
        <v>1.8</v>
      </c>
      <c r="F214" s="199"/>
      <c r="G214" s="199"/>
    </row>
    <row r="215" s="109" customFormat="1" ht="19.9" customHeight="1" spans="1:7">
      <c r="A215" s="197" t="s">
        <v>2057</v>
      </c>
      <c r="B215" s="198" t="s">
        <v>2058</v>
      </c>
      <c r="C215" s="199">
        <v>38.34</v>
      </c>
      <c r="D215" s="199"/>
      <c r="E215" s="199">
        <v>38.34</v>
      </c>
      <c r="F215" s="199"/>
      <c r="G215" s="199"/>
    </row>
    <row r="216" s="109" customFormat="1" ht="19.9" customHeight="1" spans="1:7">
      <c r="A216" s="194" t="s">
        <v>2073</v>
      </c>
      <c r="B216" s="195" t="s">
        <v>2074</v>
      </c>
      <c r="C216" s="196">
        <v>3753</v>
      </c>
      <c r="D216" s="196">
        <v>3230.38</v>
      </c>
      <c r="E216" s="196">
        <v>190.4</v>
      </c>
      <c r="F216" s="196"/>
      <c r="G216" s="196">
        <v>332.22</v>
      </c>
    </row>
    <row r="217" s="109" customFormat="1" ht="19.9" customHeight="1" spans="1:7">
      <c r="A217" s="197" t="s">
        <v>1991</v>
      </c>
      <c r="B217" s="198" t="s">
        <v>1992</v>
      </c>
      <c r="C217" s="199">
        <v>3230.38</v>
      </c>
      <c r="D217" s="199">
        <v>3230.38</v>
      </c>
      <c r="E217" s="199"/>
      <c r="F217" s="199"/>
      <c r="G217" s="199"/>
    </row>
    <row r="218" s="109" customFormat="1" ht="19.9" customHeight="1" spans="1:7">
      <c r="A218" s="197" t="s">
        <v>1993</v>
      </c>
      <c r="B218" s="198" t="s">
        <v>1994</v>
      </c>
      <c r="C218" s="199">
        <v>370.24</v>
      </c>
      <c r="D218" s="199">
        <v>370.24</v>
      </c>
      <c r="E218" s="199"/>
      <c r="F218" s="199"/>
      <c r="G218" s="199"/>
    </row>
    <row r="219" s="109" customFormat="1" ht="19.9" customHeight="1" spans="1:7">
      <c r="A219" s="197" t="s">
        <v>1995</v>
      </c>
      <c r="B219" s="198" t="s">
        <v>1996</v>
      </c>
      <c r="C219" s="199">
        <v>1681.83</v>
      </c>
      <c r="D219" s="199">
        <v>1681.83</v>
      </c>
      <c r="E219" s="199"/>
      <c r="F219" s="199"/>
      <c r="G219" s="199"/>
    </row>
    <row r="220" s="109" customFormat="1" ht="19.9" customHeight="1" spans="1:7">
      <c r="A220" s="197" t="s">
        <v>1997</v>
      </c>
      <c r="B220" s="198" t="s">
        <v>1998</v>
      </c>
      <c r="C220" s="199">
        <v>168.27</v>
      </c>
      <c r="D220" s="199">
        <v>168.27</v>
      </c>
      <c r="E220" s="199"/>
      <c r="F220" s="199"/>
      <c r="G220" s="199"/>
    </row>
    <row r="221" s="109" customFormat="1" ht="19.9" customHeight="1" spans="1:7">
      <c r="A221" s="197" t="s">
        <v>1999</v>
      </c>
      <c r="B221" s="198" t="s">
        <v>2000</v>
      </c>
      <c r="C221" s="199">
        <v>54</v>
      </c>
      <c r="D221" s="199">
        <v>54</v>
      </c>
      <c r="E221" s="199"/>
      <c r="F221" s="199"/>
      <c r="G221" s="199"/>
    </row>
    <row r="222" s="109" customFormat="1" ht="19.9" customHeight="1" spans="1:7">
      <c r="A222" s="197" t="s">
        <v>2001</v>
      </c>
      <c r="B222" s="198" t="s">
        <v>2002</v>
      </c>
      <c r="C222" s="199">
        <v>316.85</v>
      </c>
      <c r="D222" s="199">
        <v>316.85</v>
      </c>
      <c r="E222" s="199"/>
      <c r="F222" s="199"/>
      <c r="G222" s="199"/>
    </row>
    <row r="223" s="109" customFormat="1" ht="19.9" customHeight="1" spans="1:7">
      <c r="A223" s="197" t="s">
        <v>2003</v>
      </c>
      <c r="B223" s="198" t="s">
        <v>2004</v>
      </c>
      <c r="C223" s="199">
        <v>154.95</v>
      </c>
      <c r="D223" s="199">
        <v>154.95</v>
      </c>
      <c r="E223" s="199"/>
      <c r="F223" s="199"/>
      <c r="G223" s="199"/>
    </row>
    <row r="224" s="109" customFormat="1" ht="19.9" customHeight="1" spans="1:7">
      <c r="A224" s="197" t="s">
        <v>2005</v>
      </c>
      <c r="B224" s="198" t="s">
        <v>2006</v>
      </c>
      <c r="C224" s="199">
        <v>29</v>
      </c>
      <c r="D224" s="199">
        <v>29</v>
      </c>
      <c r="E224" s="199"/>
      <c r="F224" s="199"/>
      <c r="G224" s="199"/>
    </row>
    <row r="225" s="109" customFormat="1" ht="19.9" customHeight="1" spans="1:7">
      <c r="A225" s="197" t="s">
        <v>2007</v>
      </c>
      <c r="B225" s="198" t="s">
        <v>2008</v>
      </c>
      <c r="C225" s="199">
        <v>4.5</v>
      </c>
      <c r="D225" s="199">
        <v>4.5</v>
      </c>
      <c r="E225" s="199"/>
      <c r="F225" s="199"/>
      <c r="G225" s="199"/>
    </row>
    <row r="226" s="109" customFormat="1" ht="19.9" customHeight="1" spans="1:7">
      <c r="A226" s="197" t="s">
        <v>2009</v>
      </c>
      <c r="B226" s="198" t="s">
        <v>2010</v>
      </c>
      <c r="C226" s="199">
        <v>241.48</v>
      </c>
      <c r="D226" s="199">
        <v>241.48</v>
      </c>
      <c r="E226" s="199"/>
      <c r="F226" s="199"/>
      <c r="G226" s="199"/>
    </row>
    <row r="227" s="109" customFormat="1" ht="19.9" customHeight="1" spans="1:7">
      <c r="A227" s="197" t="s">
        <v>2011</v>
      </c>
      <c r="B227" s="198" t="s">
        <v>2012</v>
      </c>
      <c r="C227" s="199">
        <v>19.45</v>
      </c>
      <c r="D227" s="199">
        <v>19.45</v>
      </c>
      <c r="E227" s="199"/>
      <c r="F227" s="199"/>
      <c r="G227" s="199"/>
    </row>
    <row r="228" s="109" customFormat="1" ht="19.9" customHeight="1" spans="1:7">
      <c r="A228" s="197" t="s">
        <v>2013</v>
      </c>
      <c r="B228" s="198" t="s">
        <v>2014</v>
      </c>
      <c r="C228" s="199">
        <v>189.8</v>
      </c>
      <c r="D228" s="199">
        <v>189.8</v>
      </c>
      <c r="E228" s="199"/>
      <c r="F228" s="199"/>
      <c r="G228" s="199"/>
    </row>
    <row r="229" s="109" customFormat="1" ht="19.9" customHeight="1" spans="1:7">
      <c r="A229" s="197" t="s">
        <v>2015</v>
      </c>
      <c r="B229" s="198" t="s">
        <v>2016</v>
      </c>
      <c r="C229" s="199">
        <v>332.22</v>
      </c>
      <c r="D229" s="199"/>
      <c r="E229" s="199"/>
      <c r="F229" s="199"/>
      <c r="G229" s="199">
        <v>332.22</v>
      </c>
    </row>
    <row r="230" s="109" customFormat="1" ht="19.9" customHeight="1" spans="1:7">
      <c r="A230" s="197" t="s">
        <v>2017</v>
      </c>
      <c r="B230" s="198" t="s">
        <v>2018</v>
      </c>
      <c r="C230" s="199">
        <v>18</v>
      </c>
      <c r="D230" s="199"/>
      <c r="E230" s="199"/>
      <c r="F230" s="199"/>
      <c r="G230" s="199">
        <v>18</v>
      </c>
    </row>
    <row r="231" s="109" customFormat="1" ht="19.9" customHeight="1" spans="1:7">
      <c r="A231" s="197" t="s">
        <v>2019</v>
      </c>
      <c r="B231" s="198" t="s">
        <v>2020</v>
      </c>
      <c r="C231" s="199">
        <v>3.6</v>
      </c>
      <c r="D231" s="199"/>
      <c r="E231" s="199"/>
      <c r="F231" s="199"/>
      <c r="G231" s="199">
        <v>3.6</v>
      </c>
    </row>
    <row r="232" s="109" customFormat="1" ht="19.9" customHeight="1" spans="1:7">
      <c r="A232" s="197" t="s">
        <v>2021</v>
      </c>
      <c r="B232" s="198" t="s">
        <v>2022</v>
      </c>
      <c r="C232" s="199">
        <v>7.2</v>
      </c>
      <c r="D232" s="199"/>
      <c r="E232" s="199"/>
      <c r="F232" s="199"/>
      <c r="G232" s="199">
        <v>7.2</v>
      </c>
    </row>
    <row r="233" s="109" customFormat="1" ht="19.9" customHeight="1" spans="1:7">
      <c r="A233" s="197" t="s">
        <v>2023</v>
      </c>
      <c r="B233" s="198" t="s">
        <v>2024</v>
      </c>
      <c r="C233" s="199">
        <v>3.6</v>
      </c>
      <c r="D233" s="199"/>
      <c r="E233" s="199"/>
      <c r="F233" s="199"/>
      <c r="G233" s="199">
        <v>3.6</v>
      </c>
    </row>
    <row r="234" s="109" customFormat="1" ht="19.9" customHeight="1" spans="1:7">
      <c r="A234" s="197" t="s">
        <v>2025</v>
      </c>
      <c r="B234" s="198" t="s">
        <v>2026</v>
      </c>
      <c r="C234" s="199">
        <v>25.2</v>
      </c>
      <c r="D234" s="199"/>
      <c r="E234" s="199"/>
      <c r="F234" s="199"/>
      <c r="G234" s="199">
        <v>25.2</v>
      </c>
    </row>
    <row r="235" s="109" customFormat="1" ht="19.9" customHeight="1" spans="1:7">
      <c r="A235" s="197" t="s">
        <v>2027</v>
      </c>
      <c r="B235" s="198" t="s">
        <v>2028</v>
      </c>
      <c r="C235" s="199">
        <v>3.6</v>
      </c>
      <c r="D235" s="199"/>
      <c r="E235" s="199"/>
      <c r="F235" s="199"/>
      <c r="G235" s="199">
        <v>3.6</v>
      </c>
    </row>
    <row r="236" s="109" customFormat="1" ht="19.9" customHeight="1" spans="1:7">
      <c r="A236" s="197" t="s">
        <v>2029</v>
      </c>
      <c r="B236" s="198" t="s">
        <v>2030</v>
      </c>
      <c r="C236" s="199">
        <v>9.87</v>
      </c>
      <c r="D236" s="199"/>
      <c r="E236" s="199"/>
      <c r="F236" s="199"/>
      <c r="G236" s="199">
        <v>9.87</v>
      </c>
    </row>
    <row r="237" s="109" customFormat="1" ht="19.9" customHeight="1" spans="1:7">
      <c r="A237" s="197" t="s">
        <v>2031</v>
      </c>
      <c r="B237" s="198" t="s">
        <v>2032</v>
      </c>
      <c r="C237" s="199">
        <v>73.8</v>
      </c>
      <c r="D237" s="199"/>
      <c r="E237" s="199"/>
      <c r="F237" s="199"/>
      <c r="G237" s="199">
        <v>73.8</v>
      </c>
    </row>
    <row r="238" s="109" customFormat="1" ht="19.9" customHeight="1" spans="1:7">
      <c r="A238" s="197" t="s">
        <v>2033</v>
      </c>
      <c r="B238" s="198" t="s">
        <v>2034</v>
      </c>
      <c r="C238" s="199">
        <v>4.5</v>
      </c>
      <c r="D238" s="199"/>
      <c r="E238" s="199"/>
      <c r="F238" s="199"/>
      <c r="G238" s="199">
        <v>4.5</v>
      </c>
    </row>
    <row r="239" s="109" customFormat="1" ht="19.9" customHeight="1" spans="1:7">
      <c r="A239" s="197" t="s">
        <v>2035</v>
      </c>
      <c r="B239" s="198" t="s">
        <v>2036</v>
      </c>
      <c r="C239" s="199">
        <v>5.4</v>
      </c>
      <c r="D239" s="199"/>
      <c r="E239" s="199"/>
      <c r="F239" s="199"/>
      <c r="G239" s="199">
        <v>5.4</v>
      </c>
    </row>
    <row r="240" s="109" customFormat="1" ht="19.9" customHeight="1" spans="1:7">
      <c r="A240" s="197" t="s">
        <v>2037</v>
      </c>
      <c r="B240" s="198" t="s">
        <v>2038</v>
      </c>
      <c r="C240" s="199">
        <v>6.3</v>
      </c>
      <c r="D240" s="199"/>
      <c r="E240" s="199"/>
      <c r="F240" s="199"/>
      <c r="G240" s="199">
        <v>6.3</v>
      </c>
    </row>
    <row r="241" s="109" customFormat="1" ht="19.9" customHeight="1" spans="1:7">
      <c r="A241" s="197" t="s">
        <v>2039</v>
      </c>
      <c r="B241" s="198" t="s">
        <v>2040</v>
      </c>
      <c r="C241" s="199">
        <v>3.6</v>
      </c>
      <c r="D241" s="199"/>
      <c r="E241" s="199"/>
      <c r="F241" s="199"/>
      <c r="G241" s="199">
        <v>3.6</v>
      </c>
    </row>
    <row r="242" s="109" customFormat="1" ht="19.9" customHeight="1" spans="1:7">
      <c r="A242" s="197" t="s">
        <v>2041</v>
      </c>
      <c r="B242" s="198" t="s">
        <v>2042</v>
      </c>
      <c r="C242" s="199">
        <v>5.4</v>
      </c>
      <c r="D242" s="199"/>
      <c r="E242" s="199"/>
      <c r="F242" s="199"/>
      <c r="G242" s="199">
        <v>5.4</v>
      </c>
    </row>
    <row r="243" s="109" customFormat="1" ht="19.9" customHeight="1" spans="1:7">
      <c r="A243" s="197" t="s">
        <v>2043</v>
      </c>
      <c r="B243" s="198" t="s">
        <v>2044</v>
      </c>
      <c r="C243" s="199">
        <v>43.75</v>
      </c>
      <c r="D243" s="199"/>
      <c r="E243" s="199"/>
      <c r="F243" s="199"/>
      <c r="G243" s="199">
        <v>43.75</v>
      </c>
    </row>
    <row r="244" s="109" customFormat="1" ht="19.9" customHeight="1" spans="1:7">
      <c r="A244" s="197" t="s">
        <v>2045</v>
      </c>
      <c r="B244" s="198" t="s">
        <v>2046</v>
      </c>
      <c r="C244" s="199">
        <v>0.54</v>
      </c>
      <c r="D244" s="199"/>
      <c r="E244" s="199"/>
      <c r="F244" s="199"/>
      <c r="G244" s="199">
        <v>0.54</v>
      </c>
    </row>
    <row r="245" s="109" customFormat="1" ht="19.9" customHeight="1" spans="1:7">
      <c r="A245" s="197" t="s">
        <v>2047</v>
      </c>
      <c r="B245" s="198" t="s">
        <v>2048</v>
      </c>
      <c r="C245" s="199">
        <v>82.8</v>
      </c>
      <c r="D245" s="199"/>
      <c r="E245" s="199"/>
      <c r="F245" s="199"/>
      <c r="G245" s="199">
        <v>82.8</v>
      </c>
    </row>
    <row r="246" s="109" customFormat="1" ht="19.9" customHeight="1" spans="1:7">
      <c r="A246" s="197" t="s">
        <v>2049</v>
      </c>
      <c r="B246" s="198" t="s">
        <v>2050</v>
      </c>
      <c r="C246" s="199">
        <v>35.06</v>
      </c>
      <c r="D246" s="199"/>
      <c r="E246" s="199"/>
      <c r="F246" s="199"/>
      <c r="G246" s="199">
        <v>35.06</v>
      </c>
    </row>
    <row r="247" s="109" customFormat="1" ht="19.9" customHeight="1" spans="1:7">
      <c r="A247" s="197" t="s">
        <v>2051</v>
      </c>
      <c r="B247" s="198" t="s">
        <v>2052</v>
      </c>
      <c r="C247" s="199">
        <v>190.4</v>
      </c>
      <c r="D247" s="199"/>
      <c r="E247" s="199">
        <v>190.4</v>
      </c>
      <c r="F247" s="199"/>
      <c r="G247" s="199"/>
    </row>
    <row r="248" s="109" customFormat="1" ht="19.9" customHeight="1" spans="1:7">
      <c r="A248" s="197" t="s">
        <v>2053</v>
      </c>
      <c r="B248" s="198" t="s">
        <v>2054</v>
      </c>
      <c r="C248" s="199">
        <v>13.86</v>
      </c>
      <c r="D248" s="199"/>
      <c r="E248" s="199">
        <v>13.86</v>
      </c>
      <c r="F248" s="199"/>
      <c r="G248" s="199"/>
    </row>
    <row r="249" s="109" customFormat="1" ht="19.9" customHeight="1" spans="1:7">
      <c r="A249" s="197" t="s">
        <v>2055</v>
      </c>
      <c r="B249" s="198" t="s">
        <v>2056</v>
      </c>
      <c r="C249" s="199">
        <v>8.3</v>
      </c>
      <c r="D249" s="199"/>
      <c r="E249" s="199">
        <v>8.3</v>
      </c>
      <c r="F249" s="199"/>
      <c r="G249" s="199"/>
    </row>
    <row r="250" s="109" customFormat="1" ht="19.9" customHeight="1" spans="1:7">
      <c r="A250" s="197" t="s">
        <v>2057</v>
      </c>
      <c r="B250" s="198" t="s">
        <v>2058</v>
      </c>
      <c r="C250" s="199">
        <v>168.24</v>
      </c>
      <c r="D250" s="199"/>
      <c r="E250" s="199">
        <v>168.24</v>
      </c>
      <c r="F250" s="199"/>
      <c r="G250" s="199"/>
    </row>
    <row r="251" s="109" customFormat="1" ht="19.9" customHeight="1" spans="1:7">
      <c r="A251" s="194" t="s">
        <v>2075</v>
      </c>
      <c r="B251" s="195" t="s">
        <v>2076</v>
      </c>
      <c r="C251" s="196">
        <v>1984.52</v>
      </c>
      <c r="D251" s="196">
        <v>1643.32</v>
      </c>
      <c r="E251" s="196">
        <v>176.52</v>
      </c>
      <c r="F251" s="196"/>
      <c r="G251" s="196">
        <v>164.68</v>
      </c>
    </row>
    <row r="252" s="109" customFormat="1" ht="19.9" customHeight="1" spans="1:7">
      <c r="A252" s="197" t="s">
        <v>1991</v>
      </c>
      <c r="B252" s="198" t="s">
        <v>1992</v>
      </c>
      <c r="C252" s="199">
        <v>1643.32</v>
      </c>
      <c r="D252" s="199">
        <v>1643.32</v>
      </c>
      <c r="E252" s="199"/>
      <c r="F252" s="199"/>
      <c r="G252" s="199"/>
    </row>
    <row r="253" s="109" customFormat="1" ht="19.9" customHeight="1" spans="1:7">
      <c r="A253" s="197" t="s">
        <v>1993</v>
      </c>
      <c r="B253" s="198" t="s">
        <v>1994</v>
      </c>
      <c r="C253" s="199">
        <v>198.15</v>
      </c>
      <c r="D253" s="199">
        <v>198.15</v>
      </c>
      <c r="E253" s="199"/>
      <c r="F253" s="199"/>
      <c r="G253" s="199"/>
    </row>
    <row r="254" s="109" customFormat="1" ht="19.9" customHeight="1" spans="1:7">
      <c r="A254" s="197" t="s">
        <v>1995</v>
      </c>
      <c r="B254" s="198" t="s">
        <v>1996</v>
      </c>
      <c r="C254" s="199">
        <v>872.42</v>
      </c>
      <c r="D254" s="199">
        <v>872.42</v>
      </c>
      <c r="E254" s="199"/>
      <c r="F254" s="199"/>
      <c r="G254" s="199"/>
    </row>
    <row r="255" s="109" customFormat="1" ht="19.9" customHeight="1" spans="1:7">
      <c r="A255" s="197" t="s">
        <v>1997</v>
      </c>
      <c r="B255" s="198" t="s">
        <v>1998</v>
      </c>
      <c r="C255" s="199">
        <v>87.91</v>
      </c>
      <c r="D255" s="199">
        <v>87.91</v>
      </c>
      <c r="E255" s="199"/>
      <c r="F255" s="199"/>
      <c r="G255" s="199"/>
    </row>
    <row r="256" s="109" customFormat="1" ht="19.9" customHeight="1" spans="1:7">
      <c r="A256" s="197" t="s">
        <v>1999</v>
      </c>
      <c r="B256" s="198" t="s">
        <v>2000</v>
      </c>
      <c r="C256" s="199">
        <v>24</v>
      </c>
      <c r="D256" s="199">
        <v>24</v>
      </c>
      <c r="E256" s="199"/>
      <c r="F256" s="199"/>
      <c r="G256" s="199"/>
    </row>
    <row r="257" s="109" customFormat="1" ht="19.9" customHeight="1" spans="1:7">
      <c r="A257" s="197" t="s">
        <v>2001</v>
      </c>
      <c r="B257" s="198" t="s">
        <v>2002</v>
      </c>
      <c r="C257" s="199">
        <v>165.24</v>
      </c>
      <c r="D257" s="199">
        <v>165.24</v>
      </c>
      <c r="E257" s="199"/>
      <c r="F257" s="199"/>
      <c r="G257" s="199"/>
    </row>
    <row r="258" s="109" customFormat="1" ht="19.9" customHeight="1" spans="1:7">
      <c r="A258" s="197" t="s">
        <v>2003</v>
      </c>
      <c r="B258" s="198" t="s">
        <v>2004</v>
      </c>
      <c r="C258" s="199">
        <v>80.64</v>
      </c>
      <c r="D258" s="199">
        <v>80.64</v>
      </c>
      <c r="E258" s="199"/>
      <c r="F258" s="199"/>
      <c r="G258" s="199"/>
    </row>
    <row r="259" s="109" customFormat="1" ht="19.9" customHeight="1" spans="1:7">
      <c r="A259" s="197" t="s">
        <v>2005</v>
      </c>
      <c r="B259" s="198" t="s">
        <v>2006</v>
      </c>
      <c r="C259" s="199">
        <v>16.03</v>
      </c>
      <c r="D259" s="199">
        <v>16.03</v>
      </c>
      <c r="E259" s="199"/>
      <c r="F259" s="199"/>
      <c r="G259" s="199"/>
    </row>
    <row r="260" s="109" customFormat="1" ht="19.9" customHeight="1" spans="1:7">
      <c r="A260" s="197" t="s">
        <v>2007</v>
      </c>
      <c r="B260" s="198" t="s">
        <v>2008</v>
      </c>
      <c r="C260" s="199">
        <v>2.17</v>
      </c>
      <c r="D260" s="199">
        <v>2.17</v>
      </c>
      <c r="E260" s="199"/>
      <c r="F260" s="199"/>
      <c r="G260" s="199"/>
    </row>
    <row r="261" s="109" customFormat="1" ht="19.9" customHeight="1" spans="1:7">
      <c r="A261" s="197" t="s">
        <v>2009</v>
      </c>
      <c r="B261" s="198" t="s">
        <v>2010</v>
      </c>
      <c r="C261" s="199">
        <v>125.68</v>
      </c>
      <c r="D261" s="199">
        <v>125.68</v>
      </c>
      <c r="E261" s="199"/>
      <c r="F261" s="199"/>
      <c r="G261" s="199"/>
    </row>
    <row r="262" s="109" customFormat="1" ht="19.9" customHeight="1" spans="1:7">
      <c r="A262" s="197" t="s">
        <v>2011</v>
      </c>
      <c r="B262" s="198" t="s">
        <v>2012</v>
      </c>
      <c r="C262" s="199">
        <v>8.68</v>
      </c>
      <c r="D262" s="199">
        <v>8.68</v>
      </c>
      <c r="E262" s="199"/>
      <c r="F262" s="199"/>
      <c r="G262" s="199"/>
    </row>
    <row r="263" s="109" customFormat="1" ht="19.9" customHeight="1" spans="1:7">
      <c r="A263" s="197" t="s">
        <v>2013</v>
      </c>
      <c r="B263" s="198" t="s">
        <v>2014</v>
      </c>
      <c r="C263" s="199">
        <v>62.4</v>
      </c>
      <c r="D263" s="199">
        <v>62.4</v>
      </c>
      <c r="E263" s="199"/>
      <c r="F263" s="199"/>
      <c r="G263" s="199"/>
    </row>
    <row r="264" s="109" customFormat="1" ht="19.9" customHeight="1" spans="1:7">
      <c r="A264" s="197" t="s">
        <v>2015</v>
      </c>
      <c r="B264" s="198" t="s">
        <v>2016</v>
      </c>
      <c r="C264" s="199">
        <v>164.68</v>
      </c>
      <c r="D264" s="199"/>
      <c r="E264" s="199"/>
      <c r="F264" s="199"/>
      <c r="G264" s="199">
        <v>164.68</v>
      </c>
    </row>
    <row r="265" s="109" customFormat="1" ht="19.9" customHeight="1" spans="1:7">
      <c r="A265" s="197" t="s">
        <v>2017</v>
      </c>
      <c r="B265" s="198" t="s">
        <v>2018</v>
      </c>
      <c r="C265" s="199">
        <v>8</v>
      </c>
      <c r="D265" s="199"/>
      <c r="E265" s="199"/>
      <c r="F265" s="199"/>
      <c r="G265" s="199">
        <v>8</v>
      </c>
    </row>
    <row r="266" s="109" customFormat="1" ht="19.9" customHeight="1" spans="1:7">
      <c r="A266" s="197" t="s">
        <v>2019</v>
      </c>
      <c r="B266" s="198" t="s">
        <v>2020</v>
      </c>
      <c r="C266" s="199">
        <v>1.6</v>
      </c>
      <c r="D266" s="199"/>
      <c r="E266" s="199"/>
      <c r="F266" s="199"/>
      <c r="G266" s="199">
        <v>1.6</v>
      </c>
    </row>
    <row r="267" s="109" customFormat="1" ht="19.9" customHeight="1" spans="1:7">
      <c r="A267" s="197" t="s">
        <v>2021</v>
      </c>
      <c r="B267" s="198" t="s">
        <v>2022</v>
      </c>
      <c r="C267" s="199">
        <v>3.2</v>
      </c>
      <c r="D267" s="199"/>
      <c r="E267" s="199"/>
      <c r="F267" s="199"/>
      <c r="G267" s="199">
        <v>3.2</v>
      </c>
    </row>
    <row r="268" s="109" customFormat="1" ht="19.9" customHeight="1" spans="1:7">
      <c r="A268" s="197" t="s">
        <v>2023</v>
      </c>
      <c r="B268" s="198" t="s">
        <v>2024</v>
      </c>
      <c r="C268" s="199">
        <v>1.6</v>
      </c>
      <c r="D268" s="199"/>
      <c r="E268" s="199"/>
      <c r="F268" s="199"/>
      <c r="G268" s="199">
        <v>1.6</v>
      </c>
    </row>
    <row r="269" s="109" customFormat="1" ht="19.9" customHeight="1" spans="1:7">
      <c r="A269" s="197" t="s">
        <v>2025</v>
      </c>
      <c r="B269" s="198" t="s">
        <v>2026</v>
      </c>
      <c r="C269" s="199">
        <v>11.2</v>
      </c>
      <c r="D269" s="199"/>
      <c r="E269" s="199"/>
      <c r="F269" s="199"/>
      <c r="G269" s="199">
        <v>11.2</v>
      </c>
    </row>
    <row r="270" s="109" customFormat="1" ht="19.9" customHeight="1" spans="1:7">
      <c r="A270" s="197" t="s">
        <v>2027</v>
      </c>
      <c r="B270" s="198" t="s">
        <v>2028</v>
      </c>
      <c r="C270" s="199">
        <v>1.6</v>
      </c>
      <c r="D270" s="199"/>
      <c r="E270" s="199"/>
      <c r="F270" s="199"/>
      <c r="G270" s="199">
        <v>1.6</v>
      </c>
    </row>
    <row r="271" s="109" customFormat="1" ht="19.9" customHeight="1" spans="1:7">
      <c r="A271" s="197" t="s">
        <v>2029</v>
      </c>
      <c r="B271" s="198" t="s">
        <v>2030</v>
      </c>
      <c r="C271" s="199">
        <v>12.85</v>
      </c>
      <c r="D271" s="199"/>
      <c r="E271" s="199"/>
      <c r="F271" s="199"/>
      <c r="G271" s="199">
        <v>12.85</v>
      </c>
    </row>
    <row r="272" s="109" customFormat="1" ht="19.9" customHeight="1" spans="1:7">
      <c r="A272" s="197" t="s">
        <v>2031</v>
      </c>
      <c r="B272" s="198" t="s">
        <v>2032</v>
      </c>
      <c r="C272" s="199">
        <v>32.8</v>
      </c>
      <c r="D272" s="199"/>
      <c r="E272" s="199"/>
      <c r="F272" s="199"/>
      <c r="G272" s="199">
        <v>32.8</v>
      </c>
    </row>
    <row r="273" s="109" customFormat="1" ht="19.9" customHeight="1" spans="1:7">
      <c r="A273" s="197" t="s">
        <v>2033</v>
      </c>
      <c r="B273" s="198" t="s">
        <v>2034</v>
      </c>
      <c r="C273" s="199">
        <v>2</v>
      </c>
      <c r="D273" s="199"/>
      <c r="E273" s="199"/>
      <c r="F273" s="199"/>
      <c r="G273" s="199">
        <v>2</v>
      </c>
    </row>
    <row r="274" s="109" customFormat="1" ht="19.9" customHeight="1" spans="1:7">
      <c r="A274" s="197" t="s">
        <v>2035</v>
      </c>
      <c r="B274" s="198" t="s">
        <v>2036</v>
      </c>
      <c r="C274" s="199">
        <v>2.4</v>
      </c>
      <c r="D274" s="199"/>
      <c r="E274" s="199"/>
      <c r="F274" s="199"/>
      <c r="G274" s="199">
        <v>2.4</v>
      </c>
    </row>
    <row r="275" s="109" customFormat="1" ht="19.9" customHeight="1" spans="1:7">
      <c r="A275" s="197" t="s">
        <v>2037</v>
      </c>
      <c r="B275" s="198" t="s">
        <v>2038</v>
      </c>
      <c r="C275" s="199">
        <v>2.8</v>
      </c>
      <c r="D275" s="199"/>
      <c r="E275" s="199"/>
      <c r="F275" s="199"/>
      <c r="G275" s="199">
        <v>2.8</v>
      </c>
    </row>
    <row r="276" s="109" customFormat="1" ht="19.9" customHeight="1" spans="1:7">
      <c r="A276" s="197" t="s">
        <v>2039</v>
      </c>
      <c r="B276" s="198" t="s">
        <v>2040</v>
      </c>
      <c r="C276" s="199">
        <v>1.6</v>
      </c>
      <c r="D276" s="199"/>
      <c r="E276" s="199"/>
      <c r="F276" s="199"/>
      <c r="G276" s="199">
        <v>1.6</v>
      </c>
    </row>
    <row r="277" s="109" customFormat="1" ht="19.9" customHeight="1" spans="1:7">
      <c r="A277" s="197" t="s">
        <v>2041</v>
      </c>
      <c r="B277" s="198" t="s">
        <v>2042</v>
      </c>
      <c r="C277" s="199">
        <v>2.4</v>
      </c>
      <c r="D277" s="199"/>
      <c r="E277" s="199"/>
      <c r="F277" s="199"/>
      <c r="G277" s="199">
        <v>2.4</v>
      </c>
    </row>
    <row r="278" s="109" customFormat="1" ht="19.9" customHeight="1" spans="1:7">
      <c r="A278" s="197" t="s">
        <v>2043</v>
      </c>
      <c r="B278" s="198" t="s">
        <v>2044</v>
      </c>
      <c r="C278" s="199">
        <v>22.88</v>
      </c>
      <c r="D278" s="199"/>
      <c r="E278" s="199"/>
      <c r="F278" s="199"/>
      <c r="G278" s="199">
        <v>22.88</v>
      </c>
    </row>
    <row r="279" s="109" customFormat="1" ht="19.9" customHeight="1" spans="1:7">
      <c r="A279" s="197" t="s">
        <v>2045</v>
      </c>
      <c r="B279" s="198" t="s">
        <v>2046</v>
      </c>
      <c r="C279" s="199">
        <v>0.24</v>
      </c>
      <c r="D279" s="199"/>
      <c r="E279" s="199"/>
      <c r="F279" s="199"/>
      <c r="G279" s="199">
        <v>0.24</v>
      </c>
    </row>
    <row r="280" s="109" customFormat="1" ht="19.9" customHeight="1" spans="1:7">
      <c r="A280" s="197" t="s">
        <v>2047</v>
      </c>
      <c r="B280" s="198" t="s">
        <v>2048</v>
      </c>
      <c r="C280" s="199">
        <v>36.8</v>
      </c>
      <c r="D280" s="199"/>
      <c r="E280" s="199"/>
      <c r="F280" s="199"/>
      <c r="G280" s="199">
        <v>36.8</v>
      </c>
    </row>
    <row r="281" s="109" customFormat="1" ht="19.9" customHeight="1" spans="1:7">
      <c r="A281" s="197" t="s">
        <v>2049</v>
      </c>
      <c r="B281" s="198" t="s">
        <v>2050</v>
      </c>
      <c r="C281" s="199">
        <v>20.71</v>
      </c>
      <c r="D281" s="199"/>
      <c r="E281" s="199"/>
      <c r="F281" s="199"/>
      <c r="G281" s="199">
        <v>20.71</v>
      </c>
    </row>
    <row r="282" s="109" customFormat="1" ht="19.9" customHeight="1" spans="1:7">
      <c r="A282" s="197" t="s">
        <v>2051</v>
      </c>
      <c r="B282" s="198" t="s">
        <v>2052</v>
      </c>
      <c r="C282" s="199">
        <v>176.52</v>
      </c>
      <c r="D282" s="199"/>
      <c r="E282" s="199">
        <v>176.52</v>
      </c>
      <c r="F282" s="199"/>
      <c r="G282" s="199"/>
    </row>
    <row r="283" s="109" customFormat="1" ht="19.9" customHeight="1" spans="1:7">
      <c r="A283" s="197" t="s">
        <v>2053</v>
      </c>
      <c r="B283" s="198" t="s">
        <v>2054</v>
      </c>
      <c r="C283" s="199">
        <v>134.66</v>
      </c>
      <c r="D283" s="199"/>
      <c r="E283" s="199">
        <v>134.66</v>
      </c>
      <c r="F283" s="199"/>
      <c r="G283" s="199"/>
    </row>
    <row r="284" s="109" customFormat="1" ht="19.9" customHeight="1" spans="1:7">
      <c r="A284" s="197" t="s">
        <v>2055</v>
      </c>
      <c r="B284" s="198" t="s">
        <v>2056</v>
      </c>
      <c r="C284" s="199">
        <v>2.1</v>
      </c>
      <c r="D284" s="199"/>
      <c r="E284" s="199">
        <v>2.1</v>
      </c>
      <c r="F284" s="199"/>
      <c r="G284" s="199"/>
    </row>
    <row r="285" s="109" customFormat="1" ht="19.9" customHeight="1" spans="1:7">
      <c r="A285" s="197" t="s">
        <v>2057</v>
      </c>
      <c r="B285" s="198" t="s">
        <v>2058</v>
      </c>
      <c r="C285" s="199">
        <v>39.76</v>
      </c>
      <c r="D285" s="199"/>
      <c r="E285" s="199">
        <v>39.76</v>
      </c>
      <c r="F285" s="199"/>
      <c r="G285" s="199"/>
    </row>
    <row r="286" s="109" customFormat="1" ht="19.9" customHeight="1" spans="1:7">
      <c r="A286" s="194" t="s">
        <v>2077</v>
      </c>
      <c r="B286" s="195" t="s">
        <v>2078</v>
      </c>
      <c r="C286" s="196">
        <v>1527.22</v>
      </c>
      <c r="D286" s="196">
        <v>1413.94</v>
      </c>
      <c r="E286" s="196">
        <v>0.23</v>
      </c>
      <c r="F286" s="196"/>
      <c r="G286" s="196">
        <v>113.05</v>
      </c>
    </row>
    <row r="287" s="109" customFormat="1" ht="19.9" customHeight="1" spans="1:7">
      <c r="A287" s="197" t="s">
        <v>1991</v>
      </c>
      <c r="B287" s="198" t="s">
        <v>1992</v>
      </c>
      <c r="C287" s="199">
        <v>1413.94</v>
      </c>
      <c r="D287" s="199">
        <v>1413.94</v>
      </c>
      <c r="E287" s="199"/>
      <c r="F287" s="199"/>
      <c r="G287" s="199"/>
    </row>
    <row r="288" s="109" customFormat="1" ht="19.9" customHeight="1" spans="1:7">
      <c r="A288" s="197" t="s">
        <v>1993</v>
      </c>
      <c r="B288" s="198" t="s">
        <v>1994</v>
      </c>
      <c r="C288" s="199">
        <v>164.15</v>
      </c>
      <c r="D288" s="199">
        <v>164.15</v>
      </c>
      <c r="E288" s="199"/>
      <c r="F288" s="199"/>
      <c r="G288" s="199"/>
    </row>
    <row r="289" s="109" customFormat="1" ht="19.9" customHeight="1" spans="1:7">
      <c r="A289" s="197" t="s">
        <v>1995</v>
      </c>
      <c r="B289" s="198" t="s">
        <v>1996</v>
      </c>
      <c r="C289" s="199">
        <v>744.55</v>
      </c>
      <c r="D289" s="199">
        <v>744.55</v>
      </c>
      <c r="E289" s="199"/>
      <c r="F289" s="199"/>
      <c r="G289" s="199"/>
    </row>
    <row r="290" s="109" customFormat="1" ht="19.9" customHeight="1" spans="1:7">
      <c r="A290" s="197" t="s">
        <v>1997</v>
      </c>
      <c r="B290" s="198" t="s">
        <v>1998</v>
      </c>
      <c r="C290" s="199">
        <v>74.59</v>
      </c>
      <c r="D290" s="199">
        <v>74.59</v>
      </c>
      <c r="E290" s="199"/>
      <c r="F290" s="199"/>
      <c r="G290" s="199"/>
    </row>
    <row r="291" s="109" customFormat="1" ht="19.9" customHeight="1" spans="1:7">
      <c r="A291" s="197" t="s">
        <v>1999</v>
      </c>
      <c r="B291" s="198" t="s">
        <v>2000</v>
      </c>
      <c r="C291" s="199">
        <v>24</v>
      </c>
      <c r="D291" s="199">
        <v>24</v>
      </c>
      <c r="E291" s="199"/>
      <c r="F291" s="199"/>
      <c r="G291" s="199"/>
    </row>
    <row r="292" s="109" customFormat="1" ht="19.9" customHeight="1" spans="1:7">
      <c r="A292" s="197" t="s">
        <v>2001</v>
      </c>
      <c r="B292" s="198" t="s">
        <v>2002</v>
      </c>
      <c r="C292" s="199">
        <v>143.06</v>
      </c>
      <c r="D292" s="199">
        <v>143.06</v>
      </c>
      <c r="E292" s="199"/>
      <c r="F292" s="199"/>
      <c r="G292" s="199"/>
    </row>
    <row r="293" s="109" customFormat="1" ht="19.9" customHeight="1" spans="1:7">
      <c r="A293" s="197" t="s">
        <v>2003</v>
      </c>
      <c r="B293" s="198" t="s">
        <v>2004</v>
      </c>
      <c r="C293" s="199">
        <v>69.97</v>
      </c>
      <c r="D293" s="199">
        <v>69.97</v>
      </c>
      <c r="E293" s="199"/>
      <c r="F293" s="199"/>
      <c r="G293" s="199"/>
    </row>
    <row r="294" s="109" customFormat="1" ht="19.9" customHeight="1" spans="1:7">
      <c r="A294" s="197" t="s">
        <v>2005</v>
      </c>
      <c r="B294" s="198" t="s">
        <v>2006</v>
      </c>
      <c r="C294" s="199">
        <v>9.66</v>
      </c>
      <c r="D294" s="199">
        <v>9.66</v>
      </c>
      <c r="E294" s="199"/>
      <c r="F294" s="199"/>
      <c r="G294" s="199"/>
    </row>
    <row r="295" s="109" customFormat="1" ht="19.9" customHeight="1" spans="1:7">
      <c r="A295" s="197" t="s">
        <v>2007</v>
      </c>
      <c r="B295" s="198" t="s">
        <v>2008</v>
      </c>
      <c r="C295" s="199">
        <v>2.71</v>
      </c>
      <c r="D295" s="199">
        <v>2.71</v>
      </c>
      <c r="E295" s="199"/>
      <c r="F295" s="199"/>
      <c r="G295" s="199"/>
    </row>
    <row r="296" s="109" customFormat="1" ht="19.9" customHeight="1" spans="1:7">
      <c r="A296" s="197" t="s">
        <v>2009</v>
      </c>
      <c r="B296" s="198" t="s">
        <v>2010</v>
      </c>
      <c r="C296" s="199">
        <v>109.04</v>
      </c>
      <c r="D296" s="199">
        <v>109.04</v>
      </c>
      <c r="E296" s="199"/>
      <c r="F296" s="199"/>
      <c r="G296" s="199"/>
    </row>
    <row r="297" s="109" customFormat="1" ht="19.9" customHeight="1" spans="1:7">
      <c r="A297" s="197" t="s">
        <v>2011</v>
      </c>
      <c r="B297" s="198" t="s">
        <v>2012</v>
      </c>
      <c r="C297" s="199">
        <v>8.64</v>
      </c>
      <c r="D297" s="199">
        <v>8.64</v>
      </c>
      <c r="E297" s="199"/>
      <c r="F297" s="199"/>
      <c r="G297" s="199"/>
    </row>
    <row r="298" s="109" customFormat="1" ht="19.9" customHeight="1" spans="1:7">
      <c r="A298" s="197" t="s">
        <v>2013</v>
      </c>
      <c r="B298" s="198" t="s">
        <v>2014</v>
      </c>
      <c r="C298" s="199">
        <v>63.57</v>
      </c>
      <c r="D298" s="199">
        <v>63.57</v>
      </c>
      <c r="E298" s="199"/>
      <c r="F298" s="199"/>
      <c r="G298" s="199"/>
    </row>
    <row r="299" s="109" customFormat="1" ht="19.9" customHeight="1" spans="1:7">
      <c r="A299" s="197" t="s">
        <v>2015</v>
      </c>
      <c r="B299" s="198" t="s">
        <v>2016</v>
      </c>
      <c r="C299" s="199">
        <v>113.05</v>
      </c>
      <c r="D299" s="199"/>
      <c r="E299" s="199"/>
      <c r="F299" s="199"/>
      <c r="G299" s="199">
        <v>113.05</v>
      </c>
    </row>
    <row r="300" s="109" customFormat="1" ht="19.9" customHeight="1" spans="1:7">
      <c r="A300" s="197" t="s">
        <v>2017</v>
      </c>
      <c r="B300" s="198" t="s">
        <v>2018</v>
      </c>
      <c r="C300" s="199">
        <v>6.4</v>
      </c>
      <c r="D300" s="199"/>
      <c r="E300" s="199"/>
      <c r="F300" s="199"/>
      <c r="G300" s="199">
        <v>6.4</v>
      </c>
    </row>
    <row r="301" s="109" customFormat="1" ht="19.9" customHeight="1" spans="1:7">
      <c r="A301" s="197" t="s">
        <v>2019</v>
      </c>
      <c r="B301" s="198" t="s">
        <v>2020</v>
      </c>
      <c r="C301" s="199">
        <v>1.2</v>
      </c>
      <c r="D301" s="199"/>
      <c r="E301" s="199"/>
      <c r="F301" s="199"/>
      <c r="G301" s="199">
        <v>1.2</v>
      </c>
    </row>
    <row r="302" s="109" customFormat="1" ht="19.9" customHeight="1" spans="1:7">
      <c r="A302" s="197" t="s">
        <v>2021</v>
      </c>
      <c r="B302" s="198" t="s">
        <v>2022</v>
      </c>
      <c r="C302" s="199">
        <v>3.2</v>
      </c>
      <c r="D302" s="199"/>
      <c r="E302" s="199"/>
      <c r="F302" s="199"/>
      <c r="G302" s="199">
        <v>3.2</v>
      </c>
    </row>
    <row r="303" s="109" customFormat="1" ht="19.9" customHeight="1" spans="1:7">
      <c r="A303" s="197" t="s">
        <v>2023</v>
      </c>
      <c r="B303" s="198" t="s">
        <v>2024</v>
      </c>
      <c r="C303" s="199">
        <v>1.6</v>
      </c>
      <c r="D303" s="199"/>
      <c r="E303" s="199"/>
      <c r="F303" s="199"/>
      <c r="G303" s="199">
        <v>1.6</v>
      </c>
    </row>
    <row r="304" s="109" customFormat="1" ht="19.9" customHeight="1" spans="1:7">
      <c r="A304" s="197" t="s">
        <v>2025</v>
      </c>
      <c r="B304" s="198" t="s">
        <v>2026</v>
      </c>
      <c r="C304" s="199">
        <v>7.2</v>
      </c>
      <c r="D304" s="199"/>
      <c r="E304" s="199"/>
      <c r="F304" s="199"/>
      <c r="G304" s="199">
        <v>7.2</v>
      </c>
    </row>
    <row r="305" s="109" customFormat="1" ht="19.9" customHeight="1" spans="1:7">
      <c r="A305" s="197" t="s">
        <v>2027</v>
      </c>
      <c r="B305" s="198" t="s">
        <v>2028</v>
      </c>
      <c r="C305" s="199">
        <v>1.2</v>
      </c>
      <c r="D305" s="199"/>
      <c r="E305" s="199"/>
      <c r="F305" s="199"/>
      <c r="G305" s="199">
        <v>1.2</v>
      </c>
    </row>
    <row r="306" s="109" customFormat="1" ht="19.9" customHeight="1" spans="1:7">
      <c r="A306" s="197" t="s">
        <v>2029</v>
      </c>
      <c r="B306" s="198" t="s">
        <v>2030</v>
      </c>
      <c r="C306" s="199">
        <v>4.72</v>
      </c>
      <c r="D306" s="199"/>
      <c r="E306" s="199"/>
      <c r="F306" s="199"/>
      <c r="G306" s="199">
        <v>4.72</v>
      </c>
    </row>
    <row r="307" s="109" customFormat="1" ht="19.9" customHeight="1" spans="1:7">
      <c r="A307" s="197" t="s">
        <v>2031</v>
      </c>
      <c r="B307" s="198" t="s">
        <v>2032</v>
      </c>
      <c r="C307" s="199">
        <v>27.6</v>
      </c>
      <c r="D307" s="199"/>
      <c r="E307" s="199"/>
      <c r="F307" s="199"/>
      <c r="G307" s="199">
        <v>27.6</v>
      </c>
    </row>
    <row r="308" s="109" customFormat="1" ht="19.9" customHeight="1" spans="1:7">
      <c r="A308" s="197" t="s">
        <v>2033</v>
      </c>
      <c r="B308" s="198" t="s">
        <v>2034</v>
      </c>
      <c r="C308" s="199">
        <v>2</v>
      </c>
      <c r="D308" s="199"/>
      <c r="E308" s="199"/>
      <c r="F308" s="199"/>
      <c r="G308" s="199">
        <v>2</v>
      </c>
    </row>
    <row r="309" s="109" customFormat="1" ht="19.9" customHeight="1" spans="1:7">
      <c r="A309" s="197" t="s">
        <v>2035</v>
      </c>
      <c r="B309" s="198" t="s">
        <v>2036</v>
      </c>
      <c r="C309" s="199">
        <v>1.6</v>
      </c>
      <c r="D309" s="199"/>
      <c r="E309" s="199"/>
      <c r="F309" s="199"/>
      <c r="G309" s="199">
        <v>1.6</v>
      </c>
    </row>
    <row r="310" s="109" customFormat="1" ht="19.9" customHeight="1" spans="1:7">
      <c r="A310" s="197" t="s">
        <v>2037</v>
      </c>
      <c r="B310" s="198" t="s">
        <v>2038</v>
      </c>
      <c r="C310" s="199">
        <v>2.4</v>
      </c>
      <c r="D310" s="199"/>
      <c r="E310" s="199"/>
      <c r="F310" s="199"/>
      <c r="G310" s="199">
        <v>2.4</v>
      </c>
    </row>
    <row r="311" s="109" customFormat="1" ht="19.9" customHeight="1" spans="1:7">
      <c r="A311" s="197" t="s">
        <v>2039</v>
      </c>
      <c r="B311" s="198" t="s">
        <v>2040</v>
      </c>
      <c r="C311" s="199">
        <v>1.6</v>
      </c>
      <c r="D311" s="199"/>
      <c r="E311" s="199"/>
      <c r="F311" s="199"/>
      <c r="G311" s="199">
        <v>1.6</v>
      </c>
    </row>
    <row r="312" s="109" customFormat="1" ht="19.9" customHeight="1" spans="1:7">
      <c r="A312" s="197" t="s">
        <v>2041</v>
      </c>
      <c r="B312" s="198" t="s">
        <v>2042</v>
      </c>
      <c r="C312" s="199">
        <v>2</v>
      </c>
      <c r="D312" s="199"/>
      <c r="E312" s="199"/>
      <c r="F312" s="199"/>
      <c r="G312" s="199">
        <v>2</v>
      </c>
    </row>
    <row r="313" s="109" customFormat="1" ht="19.9" customHeight="1" spans="1:7">
      <c r="A313" s="197" t="s">
        <v>2043</v>
      </c>
      <c r="B313" s="198" t="s">
        <v>2044</v>
      </c>
      <c r="C313" s="199">
        <v>19.37</v>
      </c>
      <c r="D313" s="199"/>
      <c r="E313" s="199"/>
      <c r="F313" s="199"/>
      <c r="G313" s="199">
        <v>19.37</v>
      </c>
    </row>
    <row r="314" s="109" customFormat="1" ht="19.9" customHeight="1" spans="1:7">
      <c r="A314" s="197" t="s">
        <v>2045</v>
      </c>
      <c r="B314" s="198" t="s">
        <v>2046</v>
      </c>
      <c r="C314" s="199">
        <v>0.24</v>
      </c>
      <c r="D314" s="199"/>
      <c r="E314" s="199"/>
      <c r="F314" s="199"/>
      <c r="G314" s="199">
        <v>0.24</v>
      </c>
    </row>
    <row r="315" s="109" customFormat="1" ht="19.9" customHeight="1" spans="1:7">
      <c r="A315" s="197" t="s">
        <v>2047</v>
      </c>
      <c r="B315" s="198" t="s">
        <v>2048</v>
      </c>
      <c r="C315" s="199">
        <v>26</v>
      </c>
      <c r="D315" s="199"/>
      <c r="E315" s="199"/>
      <c r="F315" s="199"/>
      <c r="G315" s="199">
        <v>26</v>
      </c>
    </row>
    <row r="316" s="109" customFormat="1" ht="19.9" customHeight="1" spans="1:7">
      <c r="A316" s="197" t="s">
        <v>2049</v>
      </c>
      <c r="B316" s="198" t="s">
        <v>2050</v>
      </c>
      <c r="C316" s="199">
        <v>4.72</v>
      </c>
      <c r="D316" s="199"/>
      <c r="E316" s="199"/>
      <c r="F316" s="199"/>
      <c r="G316" s="199">
        <v>4.72</v>
      </c>
    </row>
    <row r="317" s="109" customFormat="1" ht="19.9" customHeight="1" spans="1:7">
      <c r="A317" s="197" t="s">
        <v>2051</v>
      </c>
      <c r="B317" s="198" t="s">
        <v>2052</v>
      </c>
      <c r="C317" s="199">
        <v>0.23</v>
      </c>
      <c r="D317" s="199"/>
      <c r="E317" s="199">
        <v>0.23</v>
      </c>
      <c r="F317" s="199"/>
      <c r="G317" s="199"/>
    </row>
    <row r="318" s="109" customFormat="1" ht="19.9" customHeight="1" spans="1:7">
      <c r="A318" s="197" t="s">
        <v>2055</v>
      </c>
      <c r="B318" s="198" t="s">
        <v>2056</v>
      </c>
      <c r="C318" s="199">
        <v>0.1</v>
      </c>
      <c r="D318" s="199"/>
      <c r="E318" s="199">
        <v>0.1</v>
      </c>
      <c r="F318" s="199"/>
      <c r="G318" s="199"/>
    </row>
    <row r="319" s="109" customFormat="1" ht="19.9" customHeight="1" spans="1:7">
      <c r="A319" s="197" t="s">
        <v>2057</v>
      </c>
      <c r="B319" s="198" t="s">
        <v>2058</v>
      </c>
      <c r="C319" s="199">
        <v>0.13</v>
      </c>
      <c r="D319" s="199"/>
      <c r="E319" s="199">
        <v>0.13</v>
      </c>
      <c r="F319" s="199"/>
      <c r="G319" s="199"/>
    </row>
    <row r="320" s="109" customFormat="1" ht="19.9" customHeight="1" spans="1:7">
      <c r="A320" s="194" t="s">
        <v>2079</v>
      </c>
      <c r="B320" s="195" t="s">
        <v>2080</v>
      </c>
      <c r="C320" s="196">
        <v>996.43</v>
      </c>
      <c r="D320" s="196">
        <v>921</v>
      </c>
      <c r="E320" s="196"/>
      <c r="F320" s="196"/>
      <c r="G320" s="196">
        <v>75.43</v>
      </c>
    </row>
    <row r="321" s="109" customFormat="1" ht="19.9" customHeight="1" spans="1:7">
      <c r="A321" s="197" t="s">
        <v>1991</v>
      </c>
      <c r="B321" s="198" t="s">
        <v>1992</v>
      </c>
      <c r="C321" s="199">
        <v>921</v>
      </c>
      <c r="D321" s="199">
        <v>921</v>
      </c>
      <c r="E321" s="199"/>
      <c r="F321" s="199"/>
      <c r="G321" s="199"/>
    </row>
    <row r="322" s="109" customFormat="1" ht="19.9" customHeight="1" spans="1:7">
      <c r="A322" s="197" t="s">
        <v>1993</v>
      </c>
      <c r="B322" s="198" t="s">
        <v>1994</v>
      </c>
      <c r="C322" s="199">
        <v>111.73</v>
      </c>
      <c r="D322" s="199">
        <v>111.73</v>
      </c>
      <c r="E322" s="199"/>
      <c r="F322" s="199"/>
      <c r="G322" s="199"/>
    </row>
    <row r="323" s="109" customFormat="1" ht="19.9" customHeight="1" spans="1:7">
      <c r="A323" s="197" t="s">
        <v>1995</v>
      </c>
      <c r="B323" s="198" t="s">
        <v>1996</v>
      </c>
      <c r="C323" s="199">
        <v>483.91</v>
      </c>
      <c r="D323" s="199">
        <v>483.91</v>
      </c>
      <c r="E323" s="199"/>
      <c r="F323" s="199"/>
      <c r="G323" s="199"/>
    </row>
    <row r="324" s="109" customFormat="1" ht="19.9" customHeight="1" spans="1:7">
      <c r="A324" s="197" t="s">
        <v>1997</v>
      </c>
      <c r="B324" s="198" t="s">
        <v>1998</v>
      </c>
      <c r="C324" s="199">
        <v>49.71</v>
      </c>
      <c r="D324" s="199">
        <v>49.71</v>
      </c>
      <c r="E324" s="199"/>
      <c r="F324" s="199"/>
      <c r="G324" s="199"/>
    </row>
    <row r="325" s="109" customFormat="1" ht="19.9" customHeight="1" spans="1:7">
      <c r="A325" s="197" t="s">
        <v>1999</v>
      </c>
      <c r="B325" s="198" t="s">
        <v>2000</v>
      </c>
      <c r="C325" s="199">
        <v>15.6</v>
      </c>
      <c r="D325" s="199">
        <v>15.6</v>
      </c>
      <c r="E325" s="199"/>
      <c r="F325" s="199"/>
      <c r="G325" s="199"/>
    </row>
    <row r="326" s="109" customFormat="1" ht="19.9" customHeight="1" spans="1:7">
      <c r="A326" s="197" t="s">
        <v>2001</v>
      </c>
      <c r="B326" s="198" t="s">
        <v>2002</v>
      </c>
      <c r="C326" s="199">
        <v>93.79</v>
      </c>
      <c r="D326" s="199">
        <v>93.79</v>
      </c>
      <c r="E326" s="199"/>
      <c r="F326" s="199"/>
      <c r="G326" s="199"/>
    </row>
    <row r="327" s="109" customFormat="1" ht="19.9" customHeight="1" spans="1:7">
      <c r="A327" s="197" t="s">
        <v>2003</v>
      </c>
      <c r="B327" s="198" t="s">
        <v>2004</v>
      </c>
      <c r="C327" s="199">
        <v>45.86</v>
      </c>
      <c r="D327" s="199">
        <v>45.86</v>
      </c>
      <c r="E327" s="199"/>
      <c r="F327" s="199"/>
      <c r="G327" s="199"/>
    </row>
    <row r="328" s="109" customFormat="1" ht="19.9" customHeight="1" spans="1:7">
      <c r="A328" s="197" t="s">
        <v>2005</v>
      </c>
      <c r="B328" s="198" t="s">
        <v>2006</v>
      </c>
      <c r="C328" s="199">
        <v>6.95</v>
      </c>
      <c r="D328" s="199">
        <v>6.95</v>
      </c>
      <c r="E328" s="199"/>
      <c r="F328" s="199"/>
      <c r="G328" s="199"/>
    </row>
    <row r="329" s="109" customFormat="1" ht="19.9" customHeight="1" spans="1:7">
      <c r="A329" s="197" t="s">
        <v>2007</v>
      </c>
      <c r="B329" s="198" t="s">
        <v>2008</v>
      </c>
      <c r="C329" s="199">
        <v>1.84</v>
      </c>
      <c r="D329" s="199">
        <v>1.84</v>
      </c>
      <c r="E329" s="199"/>
      <c r="F329" s="199"/>
      <c r="G329" s="199"/>
    </row>
    <row r="330" s="109" customFormat="1" ht="19.9" customHeight="1" spans="1:7">
      <c r="A330" s="197" t="s">
        <v>2009</v>
      </c>
      <c r="B330" s="198" t="s">
        <v>2010</v>
      </c>
      <c r="C330" s="199">
        <v>71.48</v>
      </c>
      <c r="D330" s="199">
        <v>71.48</v>
      </c>
      <c r="E330" s="199"/>
      <c r="F330" s="199"/>
      <c r="G330" s="199"/>
    </row>
    <row r="331" s="109" customFormat="1" ht="19.9" customHeight="1" spans="1:7">
      <c r="A331" s="197" t="s">
        <v>2011</v>
      </c>
      <c r="B331" s="198" t="s">
        <v>2012</v>
      </c>
      <c r="C331" s="199">
        <v>5.62</v>
      </c>
      <c r="D331" s="199">
        <v>5.62</v>
      </c>
      <c r="E331" s="199"/>
      <c r="F331" s="199"/>
      <c r="G331" s="199"/>
    </row>
    <row r="332" s="109" customFormat="1" ht="19.9" customHeight="1" spans="1:7">
      <c r="A332" s="197" t="s">
        <v>2013</v>
      </c>
      <c r="B332" s="198" t="s">
        <v>2014</v>
      </c>
      <c r="C332" s="199">
        <v>34.51</v>
      </c>
      <c r="D332" s="199">
        <v>34.51</v>
      </c>
      <c r="E332" s="199"/>
      <c r="F332" s="199"/>
      <c r="G332" s="199"/>
    </row>
    <row r="333" s="109" customFormat="1" ht="19.9" customHeight="1" spans="1:7">
      <c r="A333" s="197" t="s">
        <v>2015</v>
      </c>
      <c r="B333" s="198" t="s">
        <v>2016</v>
      </c>
      <c r="C333" s="199">
        <v>75.43</v>
      </c>
      <c r="D333" s="199"/>
      <c r="E333" s="199"/>
      <c r="F333" s="199"/>
      <c r="G333" s="199">
        <v>75.43</v>
      </c>
    </row>
    <row r="334" s="109" customFormat="1" ht="19.9" customHeight="1" spans="1:7">
      <c r="A334" s="197" t="s">
        <v>2017</v>
      </c>
      <c r="B334" s="198" t="s">
        <v>2018</v>
      </c>
      <c r="C334" s="199">
        <v>4.16</v>
      </c>
      <c r="D334" s="199"/>
      <c r="E334" s="199"/>
      <c r="F334" s="199"/>
      <c r="G334" s="199">
        <v>4.16</v>
      </c>
    </row>
    <row r="335" s="109" customFormat="1" ht="19.9" customHeight="1" spans="1:7">
      <c r="A335" s="197" t="s">
        <v>2019</v>
      </c>
      <c r="B335" s="198" t="s">
        <v>2020</v>
      </c>
      <c r="C335" s="199">
        <v>0.78</v>
      </c>
      <c r="D335" s="199"/>
      <c r="E335" s="199"/>
      <c r="F335" s="199"/>
      <c r="G335" s="199">
        <v>0.78</v>
      </c>
    </row>
    <row r="336" s="109" customFormat="1" ht="19.9" customHeight="1" spans="1:7">
      <c r="A336" s="197" t="s">
        <v>2021</v>
      </c>
      <c r="B336" s="198" t="s">
        <v>2022</v>
      </c>
      <c r="C336" s="199">
        <v>2.08</v>
      </c>
      <c r="D336" s="199"/>
      <c r="E336" s="199"/>
      <c r="F336" s="199"/>
      <c r="G336" s="199">
        <v>2.08</v>
      </c>
    </row>
    <row r="337" s="109" customFormat="1" ht="19.9" customHeight="1" spans="1:7">
      <c r="A337" s="197" t="s">
        <v>2023</v>
      </c>
      <c r="B337" s="198" t="s">
        <v>2024</v>
      </c>
      <c r="C337" s="199">
        <v>1.04</v>
      </c>
      <c r="D337" s="199"/>
      <c r="E337" s="199"/>
      <c r="F337" s="199"/>
      <c r="G337" s="199">
        <v>1.04</v>
      </c>
    </row>
    <row r="338" s="109" customFormat="1" ht="19.9" customHeight="1" spans="1:7">
      <c r="A338" s="197" t="s">
        <v>2025</v>
      </c>
      <c r="B338" s="198" t="s">
        <v>2026</v>
      </c>
      <c r="C338" s="199">
        <v>4.68</v>
      </c>
      <c r="D338" s="199"/>
      <c r="E338" s="199"/>
      <c r="F338" s="199"/>
      <c r="G338" s="199">
        <v>4.68</v>
      </c>
    </row>
    <row r="339" s="109" customFormat="1" ht="19.9" customHeight="1" spans="1:7">
      <c r="A339" s="197" t="s">
        <v>2027</v>
      </c>
      <c r="B339" s="198" t="s">
        <v>2028</v>
      </c>
      <c r="C339" s="199">
        <v>0.78</v>
      </c>
      <c r="D339" s="199"/>
      <c r="E339" s="199"/>
      <c r="F339" s="199"/>
      <c r="G339" s="199">
        <v>0.78</v>
      </c>
    </row>
    <row r="340" s="109" customFormat="1" ht="19.9" customHeight="1" spans="1:7">
      <c r="A340" s="197" t="s">
        <v>2029</v>
      </c>
      <c r="B340" s="198" t="s">
        <v>2030</v>
      </c>
      <c r="C340" s="199">
        <v>4.03</v>
      </c>
      <c r="D340" s="199"/>
      <c r="E340" s="199"/>
      <c r="F340" s="199"/>
      <c r="G340" s="199">
        <v>4.03</v>
      </c>
    </row>
    <row r="341" s="109" customFormat="1" ht="19.9" customHeight="1" spans="1:7">
      <c r="A341" s="197" t="s">
        <v>2031</v>
      </c>
      <c r="B341" s="198" t="s">
        <v>2032</v>
      </c>
      <c r="C341" s="199">
        <v>17.94</v>
      </c>
      <c r="D341" s="199"/>
      <c r="E341" s="199"/>
      <c r="F341" s="199"/>
      <c r="G341" s="199">
        <v>17.94</v>
      </c>
    </row>
    <row r="342" s="109" customFormat="1" ht="19.9" customHeight="1" spans="1:7">
      <c r="A342" s="197" t="s">
        <v>2033</v>
      </c>
      <c r="B342" s="198" t="s">
        <v>2034</v>
      </c>
      <c r="C342" s="199">
        <v>1.3</v>
      </c>
      <c r="D342" s="199"/>
      <c r="E342" s="199"/>
      <c r="F342" s="199"/>
      <c r="G342" s="199">
        <v>1.3</v>
      </c>
    </row>
    <row r="343" s="109" customFormat="1" ht="19.9" customHeight="1" spans="1:7">
      <c r="A343" s="197" t="s">
        <v>2035</v>
      </c>
      <c r="B343" s="198" t="s">
        <v>2036</v>
      </c>
      <c r="C343" s="199">
        <v>1.04</v>
      </c>
      <c r="D343" s="199"/>
      <c r="E343" s="199"/>
      <c r="F343" s="199"/>
      <c r="G343" s="199">
        <v>1.04</v>
      </c>
    </row>
    <row r="344" s="109" customFormat="1" ht="19.9" customHeight="1" spans="1:7">
      <c r="A344" s="197" t="s">
        <v>2037</v>
      </c>
      <c r="B344" s="198" t="s">
        <v>2038</v>
      </c>
      <c r="C344" s="199">
        <v>1.56</v>
      </c>
      <c r="D344" s="199"/>
      <c r="E344" s="199"/>
      <c r="F344" s="199"/>
      <c r="G344" s="199">
        <v>1.56</v>
      </c>
    </row>
    <row r="345" s="109" customFormat="1" ht="19.9" customHeight="1" spans="1:7">
      <c r="A345" s="197" t="s">
        <v>2039</v>
      </c>
      <c r="B345" s="198" t="s">
        <v>2040</v>
      </c>
      <c r="C345" s="199">
        <v>1.04</v>
      </c>
      <c r="D345" s="199"/>
      <c r="E345" s="199"/>
      <c r="F345" s="199"/>
      <c r="G345" s="199">
        <v>1.04</v>
      </c>
    </row>
    <row r="346" s="109" customFormat="1" ht="19.9" customHeight="1" spans="1:7">
      <c r="A346" s="197" t="s">
        <v>2041</v>
      </c>
      <c r="B346" s="198" t="s">
        <v>2042</v>
      </c>
      <c r="C346" s="199">
        <v>1.3</v>
      </c>
      <c r="D346" s="199"/>
      <c r="E346" s="199"/>
      <c r="F346" s="199"/>
      <c r="G346" s="199">
        <v>1.3</v>
      </c>
    </row>
    <row r="347" s="109" customFormat="1" ht="19.9" customHeight="1" spans="1:7">
      <c r="A347" s="197" t="s">
        <v>2043</v>
      </c>
      <c r="B347" s="198" t="s">
        <v>2044</v>
      </c>
      <c r="C347" s="199">
        <v>12.7</v>
      </c>
      <c r="D347" s="199"/>
      <c r="E347" s="199"/>
      <c r="F347" s="199"/>
      <c r="G347" s="199">
        <v>12.7</v>
      </c>
    </row>
    <row r="348" s="109" customFormat="1" ht="19.9" customHeight="1" spans="1:7">
      <c r="A348" s="197" t="s">
        <v>2045</v>
      </c>
      <c r="B348" s="198" t="s">
        <v>2046</v>
      </c>
      <c r="C348" s="199">
        <v>0.16</v>
      </c>
      <c r="D348" s="199"/>
      <c r="E348" s="199"/>
      <c r="F348" s="199"/>
      <c r="G348" s="199">
        <v>0.16</v>
      </c>
    </row>
    <row r="349" s="109" customFormat="1" ht="19.9" customHeight="1" spans="1:7">
      <c r="A349" s="197" t="s">
        <v>2047</v>
      </c>
      <c r="B349" s="198" t="s">
        <v>2048</v>
      </c>
      <c r="C349" s="199">
        <v>16.9</v>
      </c>
      <c r="D349" s="199"/>
      <c r="E349" s="199"/>
      <c r="F349" s="199"/>
      <c r="G349" s="199">
        <v>16.9</v>
      </c>
    </row>
    <row r="350" s="109" customFormat="1" ht="19.9" customHeight="1" spans="1:7">
      <c r="A350" s="197" t="s">
        <v>2049</v>
      </c>
      <c r="B350" s="198" t="s">
        <v>2050</v>
      </c>
      <c r="C350" s="199">
        <v>3.94</v>
      </c>
      <c r="D350" s="199"/>
      <c r="E350" s="199"/>
      <c r="F350" s="199"/>
      <c r="G350" s="199">
        <v>3.94</v>
      </c>
    </row>
    <row r="351" s="109" customFormat="1" ht="19.9" customHeight="1" spans="1:7">
      <c r="A351" s="194" t="s">
        <v>2081</v>
      </c>
      <c r="B351" s="195" t="s">
        <v>2082</v>
      </c>
      <c r="C351" s="196">
        <v>938.14</v>
      </c>
      <c r="D351" s="196">
        <v>870</v>
      </c>
      <c r="E351" s="196">
        <v>5.26</v>
      </c>
      <c r="F351" s="196"/>
      <c r="G351" s="196">
        <v>62.88</v>
      </c>
    </row>
    <row r="352" s="109" customFormat="1" ht="19.9" customHeight="1" spans="1:7">
      <c r="A352" s="197" t="s">
        <v>1991</v>
      </c>
      <c r="B352" s="198" t="s">
        <v>1992</v>
      </c>
      <c r="C352" s="199">
        <v>870</v>
      </c>
      <c r="D352" s="199">
        <v>870</v>
      </c>
      <c r="E352" s="199"/>
      <c r="F352" s="199"/>
      <c r="G352" s="199"/>
    </row>
    <row r="353" s="109" customFormat="1" ht="19.9" customHeight="1" spans="1:7">
      <c r="A353" s="197" t="s">
        <v>1993</v>
      </c>
      <c r="B353" s="198" t="s">
        <v>1994</v>
      </c>
      <c r="C353" s="199">
        <v>104.85</v>
      </c>
      <c r="D353" s="199">
        <v>104.85</v>
      </c>
      <c r="E353" s="199"/>
      <c r="F353" s="199"/>
      <c r="G353" s="199"/>
    </row>
    <row r="354" s="109" customFormat="1" ht="19.9" customHeight="1" spans="1:7">
      <c r="A354" s="197" t="s">
        <v>1995</v>
      </c>
      <c r="B354" s="198" t="s">
        <v>1996</v>
      </c>
      <c r="C354" s="199">
        <v>453.3</v>
      </c>
      <c r="D354" s="199">
        <v>453.3</v>
      </c>
      <c r="E354" s="199"/>
      <c r="F354" s="199"/>
      <c r="G354" s="199"/>
    </row>
    <row r="355" s="109" customFormat="1" ht="19.9" customHeight="1" spans="1:7">
      <c r="A355" s="197" t="s">
        <v>1997</v>
      </c>
      <c r="B355" s="198" t="s">
        <v>1998</v>
      </c>
      <c r="C355" s="199">
        <v>45.8</v>
      </c>
      <c r="D355" s="199">
        <v>45.8</v>
      </c>
      <c r="E355" s="199"/>
      <c r="F355" s="199"/>
      <c r="G355" s="199"/>
    </row>
    <row r="356" s="109" customFormat="1" ht="19.9" customHeight="1" spans="1:7">
      <c r="A356" s="197" t="s">
        <v>1999</v>
      </c>
      <c r="B356" s="198" t="s">
        <v>2000</v>
      </c>
      <c r="C356" s="199">
        <v>12.6</v>
      </c>
      <c r="D356" s="199">
        <v>12.6</v>
      </c>
      <c r="E356" s="199"/>
      <c r="F356" s="199"/>
      <c r="G356" s="199"/>
    </row>
    <row r="357" s="109" customFormat="1" ht="19.9" customHeight="1" spans="1:7">
      <c r="A357" s="197" t="s">
        <v>2001</v>
      </c>
      <c r="B357" s="198" t="s">
        <v>2002</v>
      </c>
      <c r="C357" s="199">
        <v>88.08</v>
      </c>
      <c r="D357" s="199">
        <v>88.08</v>
      </c>
      <c r="E357" s="199"/>
      <c r="F357" s="199"/>
      <c r="G357" s="199"/>
    </row>
    <row r="358" s="109" customFormat="1" ht="19.9" customHeight="1" spans="1:7">
      <c r="A358" s="197" t="s">
        <v>2003</v>
      </c>
      <c r="B358" s="198" t="s">
        <v>2004</v>
      </c>
      <c r="C358" s="199">
        <v>42.98</v>
      </c>
      <c r="D358" s="199">
        <v>42.98</v>
      </c>
      <c r="E358" s="199"/>
      <c r="F358" s="199"/>
      <c r="G358" s="199"/>
    </row>
    <row r="359" s="109" customFormat="1" ht="19.9" customHeight="1" spans="1:7">
      <c r="A359" s="197" t="s">
        <v>2005</v>
      </c>
      <c r="B359" s="198" t="s">
        <v>2006</v>
      </c>
      <c r="C359" s="199">
        <v>10.61</v>
      </c>
      <c r="D359" s="199">
        <v>10.61</v>
      </c>
      <c r="E359" s="199"/>
      <c r="F359" s="199"/>
      <c r="G359" s="199"/>
    </row>
    <row r="360" s="109" customFormat="1" ht="19.9" customHeight="1" spans="1:7">
      <c r="A360" s="197" t="s">
        <v>2007</v>
      </c>
      <c r="B360" s="198" t="s">
        <v>2008</v>
      </c>
      <c r="C360" s="199">
        <v>0.56</v>
      </c>
      <c r="D360" s="199">
        <v>0.56</v>
      </c>
      <c r="E360" s="199"/>
      <c r="F360" s="199"/>
      <c r="G360" s="199"/>
    </row>
    <row r="361" s="109" customFormat="1" ht="19.9" customHeight="1" spans="1:7">
      <c r="A361" s="197" t="s">
        <v>2009</v>
      </c>
      <c r="B361" s="198" t="s">
        <v>2010</v>
      </c>
      <c r="C361" s="199">
        <v>66.98</v>
      </c>
      <c r="D361" s="199">
        <v>66.98</v>
      </c>
      <c r="E361" s="199"/>
      <c r="F361" s="199"/>
      <c r="G361" s="199"/>
    </row>
    <row r="362" s="109" customFormat="1" ht="19.9" customHeight="1" spans="1:7">
      <c r="A362" s="197" t="s">
        <v>2011</v>
      </c>
      <c r="B362" s="198" t="s">
        <v>2012</v>
      </c>
      <c r="C362" s="199">
        <v>4.54</v>
      </c>
      <c r="D362" s="199">
        <v>4.54</v>
      </c>
      <c r="E362" s="199"/>
      <c r="F362" s="199"/>
      <c r="G362" s="199"/>
    </row>
    <row r="363" s="109" customFormat="1" ht="19.9" customHeight="1" spans="1:7">
      <c r="A363" s="197" t="s">
        <v>2013</v>
      </c>
      <c r="B363" s="198" t="s">
        <v>2014</v>
      </c>
      <c r="C363" s="199">
        <v>39.7</v>
      </c>
      <c r="D363" s="199">
        <v>39.7</v>
      </c>
      <c r="E363" s="199"/>
      <c r="F363" s="199"/>
      <c r="G363" s="199"/>
    </row>
    <row r="364" s="109" customFormat="1" ht="19.9" customHeight="1" spans="1:7">
      <c r="A364" s="197" t="s">
        <v>2015</v>
      </c>
      <c r="B364" s="198" t="s">
        <v>2016</v>
      </c>
      <c r="C364" s="199">
        <v>62.88</v>
      </c>
      <c r="D364" s="199"/>
      <c r="E364" s="199"/>
      <c r="F364" s="199"/>
      <c r="G364" s="199">
        <v>62.88</v>
      </c>
    </row>
    <row r="365" s="109" customFormat="1" ht="19.9" customHeight="1" spans="1:7">
      <c r="A365" s="197" t="s">
        <v>2017</v>
      </c>
      <c r="B365" s="198" t="s">
        <v>2018</v>
      </c>
      <c r="C365" s="199">
        <v>3.36</v>
      </c>
      <c r="D365" s="199"/>
      <c r="E365" s="199"/>
      <c r="F365" s="199"/>
      <c r="G365" s="199">
        <v>3.36</v>
      </c>
    </row>
    <row r="366" s="109" customFormat="1" ht="19.9" customHeight="1" spans="1:7">
      <c r="A366" s="197" t="s">
        <v>2019</v>
      </c>
      <c r="B366" s="198" t="s">
        <v>2020</v>
      </c>
      <c r="C366" s="199">
        <v>0.63</v>
      </c>
      <c r="D366" s="199"/>
      <c r="E366" s="199"/>
      <c r="F366" s="199"/>
      <c r="G366" s="199">
        <v>0.63</v>
      </c>
    </row>
    <row r="367" s="109" customFormat="1" ht="19.9" customHeight="1" spans="1:7">
      <c r="A367" s="197" t="s">
        <v>2021</v>
      </c>
      <c r="B367" s="198" t="s">
        <v>2022</v>
      </c>
      <c r="C367" s="199">
        <v>1.68</v>
      </c>
      <c r="D367" s="199"/>
      <c r="E367" s="199"/>
      <c r="F367" s="199"/>
      <c r="G367" s="199">
        <v>1.68</v>
      </c>
    </row>
    <row r="368" s="109" customFormat="1" ht="19.9" customHeight="1" spans="1:7">
      <c r="A368" s="197" t="s">
        <v>2023</v>
      </c>
      <c r="B368" s="198" t="s">
        <v>2024</v>
      </c>
      <c r="C368" s="199">
        <v>0.84</v>
      </c>
      <c r="D368" s="199"/>
      <c r="E368" s="199"/>
      <c r="F368" s="199"/>
      <c r="G368" s="199">
        <v>0.84</v>
      </c>
    </row>
    <row r="369" s="109" customFormat="1" ht="19.9" customHeight="1" spans="1:7">
      <c r="A369" s="197" t="s">
        <v>2025</v>
      </c>
      <c r="B369" s="198" t="s">
        <v>2026</v>
      </c>
      <c r="C369" s="199">
        <v>3.78</v>
      </c>
      <c r="D369" s="199"/>
      <c r="E369" s="199"/>
      <c r="F369" s="199"/>
      <c r="G369" s="199">
        <v>3.78</v>
      </c>
    </row>
    <row r="370" s="109" customFormat="1" ht="19.9" customHeight="1" spans="1:7">
      <c r="A370" s="197" t="s">
        <v>2027</v>
      </c>
      <c r="B370" s="198" t="s">
        <v>2028</v>
      </c>
      <c r="C370" s="199">
        <v>0.63</v>
      </c>
      <c r="D370" s="199"/>
      <c r="E370" s="199"/>
      <c r="F370" s="199"/>
      <c r="G370" s="199">
        <v>0.63</v>
      </c>
    </row>
    <row r="371" s="109" customFormat="1" ht="19.9" customHeight="1" spans="1:7">
      <c r="A371" s="197" t="s">
        <v>2029</v>
      </c>
      <c r="B371" s="198" t="s">
        <v>2030</v>
      </c>
      <c r="C371" s="199">
        <v>4.12</v>
      </c>
      <c r="D371" s="199"/>
      <c r="E371" s="199"/>
      <c r="F371" s="199"/>
      <c r="G371" s="199">
        <v>4.12</v>
      </c>
    </row>
    <row r="372" s="109" customFormat="1" ht="19.9" customHeight="1" spans="1:7">
      <c r="A372" s="197" t="s">
        <v>2031</v>
      </c>
      <c r="B372" s="198" t="s">
        <v>2032</v>
      </c>
      <c r="C372" s="199">
        <v>14.49</v>
      </c>
      <c r="D372" s="199"/>
      <c r="E372" s="199"/>
      <c r="F372" s="199"/>
      <c r="G372" s="199">
        <v>14.49</v>
      </c>
    </row>
    <row r="373" s="109" customFormat="1" ht="19.9" customHeight="1" spans="1:7">
      <c r="A373" s="197" t="s">
        <v>2033</v>
      </c>
      <c r="B373" s="198" t="s">
        <v>2034</v>
      </c>
      <c r="C373" s="199">
        <v>1.05</v>
      </c>
      <c r="D373" s="199"/>
      <c r="E373" s="199"/>
      <c r="F373" s="199"/>
      <c r="G373" s="199">
        <v>1.05</v>
      </c>
    </row>
    <row r="374" s="109" customFormat="1" ht="19.9" customHeight="1" spans="1:7">
      <c r="A374" s="197" t="s">
        <v>2035</v>
      </c>
      <c r="B374" s="198" t="s">
        <v>2036</v>
      </c>
      <c r="C374" s="199">
        <v>0.84</v>
      </c>
      <c r="D374" s="199"/>
      <c r="E374" s="199"/>
      <c r="F374" s="199"/>
      <c r="G374" s="199">
        <v>0.84</v>
      </c>
    </row>
    <row r="375" s="109" customFormat="1" ht="19.9" customHeight="1" spans="1:7">
      <c r="A375" s="197" t="s">
        <v>2037</v>
      </c>
      <c r="B375" s="198" t="s">
        <v>2038</v>
      </c>
      <c r="C375" s="199">
        <v>1.26</v>
      </c>
      <c r="D375" s="199"/>
      <c r="E375" s="199"/>
      <c r="F375" s="199"/>
      <c r="G375" s="199">
        <v>1.26</v>
      </c>
    </row>
    <row r="376" s="109" customFormat="1" ht="19.9" customHeight="1" spans="1:7">
      <c r="A376" s="197" t="s">
        <v>2039</v>
      </c>
      <c r="B376" s="198" t="s">
        <v>2040</v>
      </c>
      <c r="C376" s="199">
        <v>0.84</v>
      </c>
      <c r="D376" s="199"/>
      <c r="E376" s="199"/>
      <c r="F376" s="199"/>
      <c r="G376" s="199">
        <v>0.84</v>
      </c>
    </row>
    <row r="377" s="109" customFormat="1" ht="19.9" customHeight="1" spans="1:7">
      <c r="A377" s="197" t="s">
        <v>2041</v>
      </c>
      <c r="B377" s="198" t="s">
        <v>2042</v>
      </c>
      <c r="C377" s="199">
        <v>1.05</v>
      </c>
      <c r="D377" s="199"/>
      <c r="E377" s="199"/>
      <c r="F377" s="199"/>
      <c r="G377" s="199">
        <v>1.05</v>
      </c>
    </row>
    <row r="378" s="109" customFormat="1" ht="19.9" customHeight="1" spans="1:7">
      <c r="A378" s="197" t="s">
        <v>2043</v>
      </c>
      <c r="B378" s="198" t="s">
        <v>2044</v>
      </c>
      <c r="C378" s="199">
        <v>11.93</v>
      </c>
      <c r="D378" s="199"/>
      <c r="E378" s="199"/>
      <c r="F378" s="199"/>
      <c r="G378" s="199">
        <v>11.93</v>
      </c>
    </row>
    <row r="379" s="109" customFormat="1" ht="19.9" customHeight="1" spans="1:7">
      <c r="A379" s="197" t="s">
        <v>2045</v>
      </c>
      <c r="B379" s="198" t="s">
        <v>2046</v>
      </c>
      <c r="C379" s="199">
        <v>0.13</v>
      </c>
      <c r="D379" s="199"/>
      <c r="E379" s="199"/>
      <c r="F379" s="199"/>
      <c r="G379" s="199">
        <v>0.13</v>
      </c>
    </row>
    <row r="380" s="109" customFormat="1" ht="19.9" customHeight="1" spans="1:7">
      <c r="A380" s="197" t="s">
        <v>2047</v>
      </c>
      <c r="B380" s="198" t="s">
        <v>2048</v>
      </c>
      <c r="C380" s="199">
        <v>13.65</v>
      </c>
      <c r="D380" s="199"/>
      <c r="E380" s="199"/>
      <c r="F380" s="199"/>
      <c r="G380" s="199">
        <v>13.65</v>
      </c>
    </row>
    <row r="381" s="109" customFormat="1" ht="19.9" customHeight="1" spans="1:7">
      <c r="A381" s="197" t="s">
        <v>2049</v>
      </c>
      <c r="B381" s="198" t="s">
        <v>2050</v>
      </c>
      <c r="C381" s="199">
        <v>2.6</v>
      </c>
      <c r="D381" s="199"/>
      <c r="E381" s="199"/>
      <c r="F381" s="199"/>
      <c r="G381" s="199">
        <v>2.6</v>
      </c>
    </row>
    <row r="382" s="109" customFormat="1" ht="19.9" customHeight="1" spans="1:7">
      <c r="A382" s="197" t="s">
        <v>2051</v>
      </c>
      <c r="B382" s="198" t="s">
        <v>2052</v>
      </c>
      <c r="C382" s="199">
        <v>5.26</v>
      </c>
      <c r="D382" s="199"/>
      <c r="E382" s="199">
        <v>5.26</v>
      </c>
      <c r="F382" s="199"/>
      <c r="G382" s="199"/>
    </row>
    <row r="383" s="109" customFormat="1" ht="19.9" customHeight="1" spans="1:7">
      <c r="A383" s="197" t="s">
        <v>2053</v>
      </c>
      <c r="B383" s="198" t="s">
        <v>2054</v>
      </c>
      <c r="C383" s="199">
        <v>1.12</v>
      </c>
      <c r="D383" s="199"/>
      <c r="E383" s="199">
        <v>1.12</v>
      </c>
      <c r="F383" s="199"/>
      <c r="G383" s="199"/>
    </row>
    <row r="384" s="109" customFormat="1" ht="19.9" customHeight="1" spans="1:7">
      <c r="A384" s="197" t="s">
        <v>2055</v>
      </c>
      <c r="B384" s="198" t="s">
        <v>2056</v>
      </c>
      <c r="C384" s="199">
        <v>1.8</v>
      </c>
      <c r="D384" s="199"/>
      <c r="E384" s="199">
        <v>1.8</v>
      </c>
      <c r="F384" s="199"/>
      <c r="G384" s="199"/>
    </row>
    <row r="385" s="109" customFormat="1" ht="19.9" customHeight="1" spans="1:7">
      <c r="A385" s="197" t="s">
        <v>2057</v>
      </c>
      <c r="B385" s="198" t="s">
        <v>2058</v>
      </c>
      <c r="C385" s="199">
        <v>2.34</v>
      </c>
      <c r="D385" s="199"/>
      <c r="E385" s="199">
        <v>2.34</v>
      </c>
      <c r="F385" s="199"/>
      <c r="G385" s="199"/>
    </row>
    <row r="386" s="109" customFormat="1" ht="19.9" customHeight="1" spans="1:7">
      <c r="A386" s="194" t="s">
        <v>2083</v>
      </c>
      <c r="B386" s="195" t="s">
        <v>2084</v>
      </c>
      <c r="C386" s="196">
        <v>2727.43</v>
      </c>
      <c r="D386" s="196">
        <v>2454.8</v>
      </c>
      <c r="E386" s="196">
        <v>11.41</v>
      </c>
      <c r="F386" s="196"/>
      <c r="G386" s="196">
        <v>261.22</v>
      </c>
    </row>
    <row r="387" s="109" customFormat="1" ht="19.9" customHeight="1" spans="1:7">
      <c r="A387" s="197" t="s">
        <v>1991</v>
      </c>
      <c r="B387" s="198" t="s">
        <v>1992</v>
      </c>
      <c r="C387" s="199">
        <v>2454.8</v>
      </c>
      <c r="D387" s="199">
        <v>2454.8</v>
      </c>
      <c r="E387" s="199"/>
      <c r="F387" s="199"/>
      <c r="G387" s="199"/>
    </row>
    <row r="388" s="109" customFormat="1" ht="19.9" customHeight="1" spans="1:7">
      <c r="A388" s="197" t="s">
        <v>1993</v>
      </c>
      <c r="B388" s="198" t="s">
        <v>1994</v>
      </c>
      <c r="C388" s="199">
        <v>272.61</v>
      </c>
      <c r="D388" s="199">
        <v>272.61</v>
      </c>
      <c r="E388" s="199"/>
      <c r="F388" s="199"/>
      <c r="G388" s="199"/>
    </row>
    <row r="389" s="109" customFormat="1" ht="19.9" customHeight="1" spans="1:7">
      <c r="A389" s="197" t="s">
        <v>1995</v>
      </c>
      <c r="B389" s="198" t="s">
        <v>1996</v>
      </c>
      <c r="C389" s="199">
        <v>1297.75</v>
      </c>
      <c r="D389" s="199">
        <v>1297.75</v>
      </c>
      <c r="E389" s="199"/>
      <c r="F389" s="199"/>
      <c r="G389" s="199"/>
    </row>
    <row r="390" s="109" customFormat="1" ht="19.9" customHeight="1" spans="1:7">
      <c r="A390" s="197" t="s">
        <v>1997</v>
      </c>
      <c r="B390" s="198" t="s">
        <v>1998</v>
      </c>
      <c r="C390" s="199">
        <v>125.79</v>
      </c>
      <c r="D390" s="199">
        <v>125.79</v>
      </c>
      <c r="E390" s="199"/>
      <c r="F390" s="199"/>
      <c r="G390" s="199"/>
    </row>
    <row r="391" s="109" customFormat="1" ht="19.9" customHeight="1" spans="1:7">
      <c r="A391" s="197" t="s">
        <v>1999</v>
      </c>
      <c r="B391" s="198" t="s">
        <v>2000</v>
      </c>
      <c r="C391" s="199">
        <v>42</v>
      </c>
      <c r="D391" s="199">
        <v>42</v>
      </c>
      <c r="E391" s="199"/>
      <c r="F391" s="199"/>
      <c r="G391" s="199"/>
    </row>
    <row r="392" s="109" customFormat="1" ht="19.9" customHeight="1" spans="1:7">
      <c r="A392" s="197" t="s">
        <v>2001</v>
      </c>
      <c r="B392" s="198" t="s">
        <v>2002</v>
      </c>
      <c r="C392" s="199">
        <v>240.92</v>
      </c>
      <c r="D392" s="199">
        <v>240.92</v>
      </c>
      <c r="E392" s="199"/>
      <c r="F392" s="199"/>
      <c r="G392" s="199"/>
    </row>
    <row r="393" s="109" customFormat="1" ht="19.9" customHeight="1" spans="1:7">
      <c r="A393" s="197" t="s">
        <v>2003</v>
      </c>
      <c r="B393" s="198" t="s">
        <v>2004</v>
      </c>
      <c r="C393" s="199">
        <v>117.85</v>
      </c>
      <c r="D393" s="199">
        <v>117.85</v>
      </c>
      <c r="E393" s="199"/>
      <c r="F393" s="199"/>
      <c r="G393" s="199"/>
    </row>
    <row r="394" s="109" customFormat="1" ht="19.9" customHeight="1" spans="1:7">
      <c r="A394" s="197" t="s">
        <v>2005</v>
      </c>
      <c r="B394" s="198" t="s">
        <v>2006</v>
      </c>
      <c r="C394" s="199">
        <v>23.77</v>
      </c>
      <c r="D394" s="199">
        <v>23.77</v>
      </c>
      <c r="E394" s="199"/>
      <c r="F394" s="199"/>
      <c r="G394" s="199"/>
    </row>
    <row r="395" s="109" customFormat="1" ht="19.9" customHeight="1" spans="1:7">
      <c r="A395" s="197" t="s">
        <v>2007</v>
      </c>
      <c r="B395" s="198" t="s">
        <v>2008</v>
      </c>
      <c r="C395" s="199">
        <v>2.75</v>
      </c>
      <c r="D395" s="199">
        <v>2.75</v>
      </c>
      <c r="E395" s="199"/>
      <c r="F395" s="199"/>
      <c r="G395" s="199"/>
    </row>
    <row r="396" s="109" customFormat="1" ht="19.9" customHeight="1" spans="1:7">
      <c r="A396" s="197" t="s">
        <v>2009</v>
      </c>
      <c r="B396" s="198" t="s">
        <v>2010</v>
      </c>
      <c r="C396" s="199">
        <v>183.66</v>
      </c>
      <c r="D396" s="199">
        <v>183.66</v>
      </c>
      <c r="E396" s="199"/>
      <c r="F396" s="199"/>
      <c r="G396" s="199"/>
    </row>
    <row r="397" s="109" customFormat="1" ht="19.9" customHeight="1" spans="1:7">
      <c r="A397" s="197" t="s">
        <v>2011</v>
      </c>
      <c r="B397" s="198" t="s">
        <v>2012</v>
      </c>
      <c r="C397" s="199">
        <v>15.12</v>
      </c>
      <c r="D397" s="199">
        <v>15.12</v>
      </c>
      <c r="E397" s="199"/>
      <c r="F397" s="199"/>
      <c r="G397" s="199"/>
    </row>
    <row r="398" s="109" customFormat="1" ht="19.9" customHeight="1" spans="1:7">
      <c r="A398" s="197" t="s">
        <v>2013</v>
      </c>
      <c r="B398" s="198" t="s">
        <v>2014</v>
      </c>
      <c r="C398" s="199">
        <v>132.58</v>
      </c>
      <c r="D398" s="199">
        <v>132.58</v>
      </c>
      <c r="E398" s="199"/>
      <c r="F398" s="199"/>
      <c r="G398" s="199"/>
    </row>
    <row r="399" s="109" customFormat="1" ht="19.9" customHeight="1" spans="1:7">
      <c r="A399" s="197" t="s">
        <v>2015</v>
      </c>
      <c r="B399" s="198" t="s">
        <v>2016</v>
      </c>
      <c r="C399" s="199">
        <v>261.22</v>
      </c>
      <c r="D399" s="199"/>
      <c r="E399" s="199"/>
      <c r="F399" s="199"/>
      <c r="G399" s="199">
        <v>261.22</v>
      </c>
    </row>
    <row r="400" s="109" customFormat="1" ht="19.9" customHeight="1" spans="1:7">
      <c r="A400" s="197" t="s">
        <v>2017</v>
      </c>
      <c r="B400" s="198" t="s">
        <v>2018</v>
      </c>
      <c r="C400" s="199">
        <v>12.6</v>
      </c>
      <c r="D400" s="199"/>
      <c r="E400" s="199"/>
      <c r="F400" s="199"/>
      <c r="G400" s="199">
        <v>12.6</v>
      </c>
    </row>
    <row r="401" s="109" customFormat="1" ht="19.9" customHeight="1" spans="1:7">
      <c r="A401" s="197" t="s">
        <v>2019</v>
      </c>
      <c r="B401" s="198" t="s">
        <v>2020</v>
      </c>
      <c r="C401" s="199">
        <v>2.8</v>
      </c>
      <c r="D401" s="199"/>
      <c r="E401" s="199"/>
      <c r="F401" s="199"/>
      <c r="G401" s="199">
        <v>2.8</v>
      </c>
    </row>
    <row r="402" s="109" customFormat="1" ht="19.9" customHeight="1" spans="1:7">
      <c r="A402" s="197" t="s">
        <v>2021</v>
      </c>
      <c r="B402" s="198" t="s">
        <v>2022</v>
      </c>
      <c r="C402" s="199">
        <v>5.6</v>
      </c>
      <c r="D402" s="199"/>
      <c r="E402" s="199"/>
      <c r="F402" s="199"/>
      <c r="G402" s="199">
        <v>5.6</v>
      </c>
    </row>
    <row r="403" s="109" customFormat="1" ht="19.9" customHeight="1" spans="1:7">
      <c r="A403" s="197" t="s">
        <v>2023</v>
      </c>
      <c r="B403" s="198" t="s">
        <v>2024</v>
      </c>
      <c r="C403" s="199">
        <v>2.8</v>
      </c>
      <c r="D403" s="199"/>
      <c r="E403" s="199"/>
      <c r="F403" s="199"/>
      <c r="G403" s="199">
        <v>2.8</v>
      </c>
    </row>
    <row r="404" s="109" customFormat="1" ht="19.9" customHeight="1" spans="1:7">
      <c r="A404" s="197" t="s">
        <v>2025</v>
      </c>
      <c r="B404" s="198" t="s">
        <v>2026</v>
      </c>
      <c r="C404" s="199">
        <v>17.5</v>
      </c>
      <c r="D404" s="199"/>
      <c r="E404" s="199"/>
      <c r="F404" s="199"/>
      <c r="G404" s="199">
        <v>17.5</v>
      </c>
    </row>
    <row r="405" s="109" customFormat="1" ht="19.9" customHeight="1" spans="1:7">
      <c r="A405" s="197" t="s">
        <v>2027</v>
      </c>
      <c r="B405" s="198" t="s">
        <v>2028</v>
      </c>
      <c r="C405" s="199">
        <v>2.1</v>
      </c>
      <c r="D405" s="199"/>
      <c r="E405" s="199"/>
      <c r="F405" s="199"/>
      <c r="G405" s="199">
        <v>2.1</v>
      </c>
    </row>
    <row r="406" s="109" customFormat="1" ht="19.9" customHeight="1" spans="1:7">
      <c r="A406" s="197" t="s">
        <v>2029</v>
      </c>
      <c r="B406" s="198" t="s">
        <v>2030</v>
      </c>
      <c r="C406" s="199">
        <v>21.47</v>
      </c>
      <c r="D406" s="199"/>
      <c r="E406" s="199"/>
      <c r="F406" s="199"/>
      <c r="G406" s="199">
        <v>21.47</v>
      </c>
    </row>
    <row r="407" s="109" customFormat="1" ht="19.9" customHeight="1" spans="1:7">
      <c r="A407" s="197" t="s">
        <v>2031</v>
      </c>
      <c r="B407" s="198" t="s">
        <v>2032</v>
      </c>
      <c r="C407" s="199">
        <v>54.6</v>
      </c>
      <c r="D407" s="199"/>
      <c r="E407" s="199"/>
      <c r="F407" s="199"/>
      <c r="G407" s="199">
        <v>54.6</v>
      </c>
    </row>
    <row r="408" s="109" customFormat="1" ht="19.9" customHeight="1" spans="1:7">
      <c r="A408" s="197" t="s">
        <v>2033</v>
      </c>
      <c r="B408" s="198" t="s">
        <v>2034</v>
      </c>
      <c r="C408" s="199">
        <v>3.5</v>
      </c>
      <c r="D408" s="199"/>
      <c r="E408" s="199"/>
      <c r="F408" s="199"/>
      <c r="G408" s="199">
        <v>3.5</v>
      </c>
    </row>
    <row r="409" s="109" customFormat="1" ht="19.9" customHeight="1" spans="1:7">
      <c r="A409" s="197" t="s">
        <v>2035</v>
      </c>
      <c r="B409" s="198" t="s">
        <v>2036</v>
      </c>
      <c r="C409" s="199">
        <v>3.5</v>
      </c>
      <c r="D409" s="199"/>
      <c r="E409" s="199"/>
      <c r="F409" s="199"/>
      <c r="G409" s="199">
        <v>3.5</v>
      </c>
    </row>
    <row r="410" s="109" customFormat="1" ht="19.9" customHeight="1" spans="1:7">
      <c r="A410" s="197" t="s">
        <v>2037</v>
      </c>
      <c r="B410" s="198" t="s">
        <v>2038</v>
      </c>
      <c r="C410" s="199">
        <v>4.2</v>
      </c>
      <c r="D410" s="199"/>
      <c r="E410" s="199"/>
      <c r="F410" s="199"/>
      <c r="G410" s="199">
        <v>4.2</v>
      </c>
    </row>
    <row r="411" s="109" customFormat="1" ht="19.9" customHeight="1" spans="1:7">
      <c r="A411" s="197" t="s">
        <v>2039</v>
      </c>
      <c r="B411" s="198" t="s">
        <v>2040</v>
      </c>
      <c r="C411" s="199">
        <v>2.8</v>
      </c>
      <c r="D411" s="199"/>
      <c r="E411" s="199"/>
      <c r="F411" s="199"/>
      <c r="G411" s="199">
        <v>2.8</v>
      </c>
    </row>
    <row r="412" s="109" customFormat="1" ht="19.9" customHeight="1" spans="1:7">
      <c r="A412" s="197" t="s">
        <v>2041</v>
      </c>
      <c r="B412" s="198" t="s">
        <v>2042</v>
      </c>
      <c r="C412" s="199">
        <v>3.5</v>
      </c>
      <c r="D412" s="199"/>
      <c r="E412" s="199"/>
      <c r="F412" s="199"/>
      <c r="G412" s="199">
        <v>3.5</v>
      </c>
    </row>
    <row r="413" s="109" customFormat="1" ht="19.9" customHeight="1" spans="1:7">
      <c r="A413" s="197" t="s">
        <v>2043</v>
      </c>
      <c r="B413" s="198" t="s">
        <v>2044</v>
      </c>
      <c r="C413" s="199">
        <v>33.47</v>
      </c>
      <c r="D413" s="199"/>
      <c r="E413" s="199"/>
      <c r="F413" s="199"/>
      <c r="G413" s="199">
        <v>33.47</v>
      </c>
    </row>
    <row r="414" s="109" customFormat="1" ht="19.9" customHeight="1" spans="1:7">
      <c r="A414" s="197" t="s">
        <v>2045</v>
      </c>
      <c r="B414" s="198" t="s">
        <v>2046</v>
      </c>
      <c r="C414" s="199">
        <v>0.42</v>
      </c>
      <c r="D414" s="199"/>
      <c r="E414" s="199"/>
      <c r="F414" s="199"/>
      <c r="G414" s="199">
        <v>0.42</v>
      </c>
    </row>
    <row r="415" s="109" customFormat="1" ht="19.9" customHeight="1" spans="1:7">
      <c r="A415" s="197" t="s">
        <v>2047</v>
      </c>
      <c r="B415" s="198" t="s">
        <v>2048</v>
      </c>
      <c r="C415" s="199">
        <v>52.5</v>
      </c>
      <c r="D415" s="199"/>
      <c r="E415" s="199"/>
      <c r="F415" s="199"/>
      <c r="G415" s="199">
        <v>52.5</v>
      </c>
    </row>
    <row r="416" s="109" customFormat="1" ht="19.9" customHeight="1" spans="1:7">
      <c r="A416" s="197" t="s">
        <v>2049</v>
      </c>
      <c r="B416" s="198" t="s">
        <v>2050</v>
      </c>
      <c r="C416" s="199">
        <v>37.86</v>
      </c>
      <c r="D416" s="199"/>
      <c r="E416" s="199"/>
      <c r="F416" s="199"/>
      <c r="G416" s="199">
        <v>37.86</v>
      </c>
    </row>
    <row r="417" s="109" customFormat="1" ht="19.9" customHeight="1" spans="1:7">
      <c r="A417" s="197" t="s">
        <v>2051</v>
      </c>
      <c r="B417" s="198" t="s">
        <v>2052</v>
      </c>
      <c r="C417" s="199">
        <v>11.41</v>
      </c>
      <c r="D417" s="199"/>
      <c r="E417" s="199">
        <v>11.41</v>
      </c>
      <c r="F417" s="199"/>
      <c r="G417" s="199"/>
    </row>
    <row r="418" s="109" customFormat="1" ht="19.9" customHeight="1" spans="1:7">
      <c r="A418" s="197" t="s">
        <v>2053</v>
      </c>
      <c r="B418" s="198" t="s">
        <v>2054</v>
      </c>
      <c r="C418" s="199">
        <v>2.67</v>
      </c>
      <c r="D418" s="199"/>
      <c r="E418" s="199">
        <v>2.67</v>
      </c>
      <c r="F418" s="199"/>
      <c r="G418" s="199"/>
    </row>
    <row r="419" s="109" customFormat="1" ht="19.9" customHeight="1" spans="1:7">
      <c r="A419" s="197" t="s">
        <v>2055</v>
      </c>
      <c r="B419" s="198" t="s">
        <v>2056</v>
      </c>
      <c r="C419" s="199">
        <v>3.8</v>
      </c>
      <c r="D419" s="199"/>
      <c r="E419" s="199">
        <v>3.8</v>
      </c>
      <c r="F419" s="199"/>
      <c r="G419" s="199"/>
    </row>
    <row r="420" s="109" customFormat="1" ht="19.9" customHeight="1" spans="1:7">
      <c r="A420" s="197" t="s">
        <v>2057</v>
      </c>
      <c r="B420" s="198" t="s">
        <v>2058</v>
      </c>
      <c r="C420" s="199">
        <v>4.94</v>
      </c>
      <c r="D420" s="199"/>
      <c r="E420" s="199">
        <v>4.94</v>
      </c>
      <c r="F420" s="199"/>
      <c r="G420" s="199"/>
    </row>
    <row r="421" s="109" customFormat="1" ht="19.9" customHeight="1" spans="1:7">
      <c r="A421" s="194" t="s">
        <v>2085</v>
      </c>
      <c r="B421" s="195" t="s">
        <v>2086</v>
      </c>
      <c r="C421" s="196">
        <v>1363.45</v>
      </c>
      <c r="D421" s="196">
        <v>1235.5</v>
      </c>
      <c r="E421" s="196">
        <v>6.41</v>
      </c>
      <c r="F421" s="196"/>
      <c r="G421" s="196">
        <v>121.54</v>
      </c>
    </row>
    <row r="422" s="109" customFormat="1" ht="19.9" customHeight="1" spans="1:7">
      <c r="A422" s="197" t="s">
        <v>1991</v>
      </c>
      <c r="B422" s="198" t="s">
        <v>1992</v>
      </c>
      <c r="C422" s="199">
        <v>1235.5</v>
      </c>
      <c r="D422" s="199">
        <v>1235.5</v>
      </c>
      <c r="E422" s="199"/>
      <c r="F422" s="199"/>
      <c r="G422" s="199"/>
    </row>
    <row r="423" s="109" customFormat="1" ht="19.9" customHeight="1" spans="1:7">
      <c r="A423" s="197" t="s">
        <v>1993</v>
      </c>
      <c r="B423" s="198" t="s">
        <v>1994</v>
      </c>
      <c r="C423" s="199">
        <v>143.43</v>
      </c>
      <c r="D423" s="199">
        <v>143.43</v>
      </c>
      <c r="E423" s="199"/>
      <c r="F423" s="199"/>
      <c r="G423" s="199"/>
    </row>
    <row r="424" s="109" customFormat="1" ht="19.9" customHeight="1" spans="1:7">
      <c r="A424" s="197" t="s">
        <v>1995</v>
      </c>
      <c r="B424" s="198" t="s">
        <v>1996</v>
      </c>
      <c r="C424" s="199">
        <v>645</v>
      </c>
      <c r="D424" s="199">
        <v>645</v>
      </c>
      <c r="E424" s="199"/>
      <c r="F424" s="199"/>
      <c r="G424" s="199"/>
    </row>
    <row r="425" s="109" customFormat="1" ht="19.9" customHeight="1" spans="1:7">
      <c r="A425" s="197" t="s">
        <v>1997</v>
      </c>
      <c r="B425" s="198" t="s">
        <v>1998</v>
      </c>
      <c r="C425" s="199">
        <v>64.11</v>
      </c>
      <c r="D425" s="199">
        <v>64.11</v>
      </c>
      <c r="E425" s="199"/>
      <c r="F425" s="199"/>
      <c r="G425" s="199"/>
    </row>
    <row r="426" s="109" customFormat="1" ht="19.9" customHeight="1" spans="1:7">
      <c r="A426" s="197" t="s">
        <v>1999</v>
      </c>
      <c r="B426" s="198" t="s">
        <v>2000</v>
      </c>
      <c r="C426" s="199">
        <v>19.8</v>
      </c>
      <c r="D426" s="199">
        <v>19.8</v>
      </c>
      <c r="E426" s="199"/>
      <c r="F426" s="199"/>
      <c r="G426" s="199"/>
    </row>
    <row r="427" s="109" customFormat="1" ht="19.9" customHeight="1" spans="1:7">
      <c r="A427" s="197" t="s">
        <v>2001</v>
      </c>
      <c r="B427" s="198" t="s">
        <v>2002</v>
      </c>
      <c r="C427" s="199">
        <v>121.25</v>
      </c>
      <c r="D427" s="199">
        <v>121.25</v>
      </c>
      <c r="E427" s="199"/>
      <c r="F427" s="199"/>
      <c r="G427" s="199"/>
    </row>
    <row r="428" s="109" customFormat="1" ht="19.9" customHeight="1" spans="1:7">
      <c r="A428" s="197" t="s">
        <v>2003</v>
      </c>
      <c r="B428" s="198" t="s">
        <v>2004</v>
      </c>
      <c r="C428" s="199">
        <v>59.25</v>
      </c>
      <c r="D428" s="199">
        <v>59.25</v>
      </c>
      <c r="E428" s="199"/>
      <c r="F428" s="199"/>
      <c r="G428" s="199"/>
    </row>
    <row r="429" s="109" customFormat="1" ht="19.9" customHeight="1" spans="1:7">
      <c r="A429" s="197" t="s">
        <v>2005</v>
      </c>
      <c r="B429" s="198" t="s">
        <v>2006</v>
      </c>
      <c r="C429" s="199">
        <v>13.96</v>
      </c>
      <c r="D429" s="199">
        <v>13.96</v>
      </c>
      <c r="E429" s="199"/>
      <c r="F429" s="199"/>
      <c r="G429" s="199"/>
    </row>
    <row r="430" s="109" customFormat="1" ht="19.9" customHeight="1" spans="1:7">
      <c r="A430" s="197" t="s">
        <v>2007</v>
      </c>
      <c r="B430" s="198" t="s">
        <v>2008</v>
      </c>
      <c r="C430" s="199">
        <v>1.13</v>
      </c>
      <c r="D430" s="199">
        <v>1.13</v>
      </c>
      <c r="E430" s="199"/>
      <c r="F430" s="199"/>
      <c r="G430" s="199"/>
    </row>
    <row r="431" s="109" customFormat="1" ht="19.9" customHeight="1" spans="1:7">
      <c r="A431" s="197" t="s">
        <v>2009</v>
      </c>
      <c r="B431" s="198" t="s">
        <v>2010</v>
      </c>
      <c r="C431" s="199">
        <v>92.34</v>
      </c>
      <c r="D431" s="199">
        <v>92.34</v>
      </c>
      <c r="E431" s="199"/>
      <c r="F431" s="199"/>
      <c r="G431" s="199"/>
    </row>
    <row r="432" s="109" customFormat="1" ht="19.9" customHeight="1" spans="1:7">
      <c r="A432" s="197" t="s">
        <v>2011</v>
      </c>
      <c r="B432" s="198" t="s">
        <v>2012</v>
      </c>
      <c r="C432" s="199">
        <v>7.13</v>
      </c>
      <c r="D432" s="199">
        <v>7.13</v>
      </c>
      <c r="E432" s="199"/>
      <c r="F432" s="199"/>
      <c r="G432" s="199"/>
    </row>
    <row r="433" s="109" customFormat="1" ht="19.9" customHeight="1" spans="1:7">
      <c r="A433" s="197" t="s">
        <v>2013</v>
      </c>
      <c r="B433" s="198" t="s">
        <v>2014</v>
      </c>
      <c r="C433" s="199">
        <v>68.1</v>
      </c>
      <c r="D433" s="199">
        <v>68.1</v>
      </c>
      <c r="E433" s="199"/>
      <c r="F433" s="199"/>
      <c r="G433" s="199"/>
    </row>
    <row r="434" s="109" customFormat="1" ht="19.9" customHeight="1" spans="1:7">
      <c r="A434" s="197" t="s">
        <v>2015</v>
      </c>
      <c r="B434" s="198" t="s">
        <v>2016</v>
      </c>
      <c r="C434" s="199">
        <v>121.54</v>
      </c>
      <c r="D434" s="199"/>
      <c r="E434" s="199"/>
      <c r="F434" s="199"/>
      <c r="G434" s="199">
        <v>121.54</v>
      </c>
    </row>
    <row r="435" s="109" customFormat="1" ht="19.9" customHeight="1" spans="1:7">
      <c r="A435" s="197" t="s">
        <v>2017</v>
      </c>
      <c r="B435" s="198" t="s">
        <v>2018</v>
      </c>
      <c r="C435" s="199">
        <v>5.94</v>
      </c>
      <c r="D435" s="199"/>
      <c r="E435" s="199"/>
      <c r="F435" s="199"/>
      <c r="G435" s="199">
        <v>5.94</v>
      </c>
    </row>
    <row r="436" s="109" customFormat="1" ht="19.9" customHeight="1" spans="1:7">
      <c r="A436" s="197" t="s">
        <v>2019</v>
      </c>
      <c r="B436" s="198" t="s">
        <v>2020</v>
      </c>
      <c r="C436" s="199">
        <v>1.32</v>
      </c>
      <c r="D436" s="199"/>
      <c r="E436" s="199"/>
      <c r="F436" s="199"/>
      <c r="G436" s="199">
        <v>1.32</v>
      </c>
    </row>
    <row r="437" s="109" customFormat="1" ht="19.9" customHeight="1" spans="1:7">
      <c r="A437" s="197" t="s">
        <v>2021</v>
      </c>
      <c r="B437" s="198" t="s">
        <v>2022</v>
      </c>
      <c r="C437" s="199">
        <v>2.64</v>
      </c>
      <c r="D437" s="199"/>
      <c r="E437" s="199"/>
      <c r="F437" s="199"/>
      <c r="G437" s="199">
        <v>2.64</v>
      </c>
    </row>
    <row r="438" s="109" customFormat="1" ht="19.9" customHeight="1" spans="1:7">
      <c r="A438" s="197" t="s">
        <v>2023</v>
      </c>
      <c r="B438" s="198" t="s">
        <v>2024</v>
      </c>
      <c r="C438" s="199">
        <v>1.32</v>
      </c>
      <c r="D438" s="199"/>
      <c r="E438" s="199"/>
      <c r="F438" s="199"/>
      <c r="G438" s="199">
        <v>1.32</v>
      </c>
    </row>
    <row r="439" s="109" customFormat="1" ht="19.9" customHeight="1" spans="1:7">
      <c r="A439" s="197" t="s">
        <v>2025</v>
      </c>
      <c r="B439" s="198" t="s">
        <v>2026</v>
      </c>
      <c r="C439" s="199">
        <v>8.25</v>
      </c>
      <c r="D439" s="199"/>
      <c r="E439" s="199"/>
      <c r="F439" s="199"/>
      <c r="G439" s="199">
        <v>8.25</v>
      </c>
    </row>
    <row r="440" s="109" customFormat="1" ht="19.9" customHeight="1" spans="1:7">
      <c r="A440" s="197" t="s">
        <v>2027</v>
      </c>
      <c r="B440" s="198" t="s">
        <v>2028</v>
      </c>
      <c r="C440" s="199">
        <v>0.99</v>
      </c>
      <c r="D440" s="199"/>
      <c r="E440" s="199"/>
      <c r="F440" s="199"/>
      <c r="G440" s="199">
        <v>0.99</v>
      </c>
    </row>
    <row r="441" s="109" customFormat="1" ht="19.9" customHeight="1" spans="1:7">
      <c r="A441" s="197" t="s">
        <v>2029</v>
      </c>
      <c r="B441" s="198" t="s">
        <v>2030</v>
      </c>
      <c r="C441" s="199">
        <v>6.5</v>
      </c>
      <c r="D441" s="199"/>
      <c r="E441" s="199"/>
      <c r="F441" s="199"/>
      <c r="G441" s="199">
        <v>6.5</v>
      </c>
    </row>
    <row r="442" s="109" customFormat="1" ht="19.9" customHeight="1" spans="1:7">
      <c r="A442" s="197" t="s">
        <v>2031</v>
      </c>
      <c r="B442" s="198" t="s">
        <v>2032</v>
      </c>
      <c r="C442" s="199">
        <v>25.74</v>
      </c>
      <c r="D442" s="199"/>
      <c r="E442" s="199"/>
      <c r="F442" s="199"/>
      <c r="G442" s="199">
        <v>25.74</v>
      </c>
    </row>
    <row r="443" s="109" customFormat="1" ht="19.9" customHeight="1" spans="1:7">
      <c r="A443" s="197" t="s">
        <v>2033</v>
      </c>
      <c r="B443" s="198" t="s">
        <v>2034</v>
      </c>
      <c r="C443" s="199">
        <v>1.65</v>
      </c>
      <c r="D443" s="199"/>
      <c r="E443" s="199"/>
      <c r="F443" s="199"/>
      <c r="G443" s="199">
        <v>1.65</v>
      </c>
    </row>
    <row r="444" s="109" customFormat="1" ht="19.9" customHeight="1" spans="1:7">
      <c r="A444" s="197" t="s">
        <v>2035</v>
      </c>
      <c r="B444" s="198" t="s">
        <v>2036</v>
      </c>
      <c r="C444" s="199">
        <v>1.65</v>
      </c>
      <c r="D444" s="199"/>
      <c r="E444" s="199"/>
      <c r="F444" s="199"/>
      <c r="G444" s="199">
        <v>1.65</v>
      </c>
    </row>
    <row r="445" s="109" customFormat="1" ht="19.9" customHeight="1" spans="1:7">
      <c r="A445" s="197" t="s">
        <v>2037</v>
      </c>
      <c r="B445" s="198" t="s">
        <v>2038</v>
      </c>
      <c r="C445" s="199">
        <v>1.98</v>
      </c>
      <c r="D445" s="199"/>
      <c r="E445" s="199"/>
      <c r="F445" s="199"/>
      <c r="G445" s="199">
        <v>1.98</v>
      </c>
    </row>
    <row r="446" s="109" customFormat="1" ht="19.9" customHeight="1" spans="1:7">
      <c r="A446" s="197" t="s">
        <v>2039</v>
      </c>
      <c r="B446" s="198" t="s">
        <v>2040</v>
      </c>
      <c r="C446" s="199">
        <v>1.32</v>
      </c>
      <c r="D446" s="199"/>
      <c r="E446" s="199"/>
      <c r="F446" s="199"/>
      <c r="G446" s="199">
        <v>1.32</v>
      </c>
    </row>
    <row r="447" s="109" customFormat="1" ht="19.9" customHeight="1" spans="1:7">
      <c r="A447" s="197" t="s">
        <v>2041</v>
      </c>
      <c r="B447" s="198" t="s">
        <v>2042</v>
      </c>
      <c r="C447" s="199">
        <v>1.65</v>
      </c>
      <c r="D447" s="199"/>
      <c r="E447" s="199"/>
      <c r="F447" s="199"/>
      <c r="G447" s="199">
        <v>1.65</v>
      </c>
    </row>
    <row r="448" s="109" customFormat="1" ht="19.9" customHeight="1" spans="1:7">
      <c r="A448" s="197" t="s">
        <v>2043</v>
      </c>
      <c r="B448" s="198" t="s">
        <v>2044</v>
      </c>
      <c r="C448" s="199">
        <v>16.82</v>
      </c>
      <c r="D448" s="199"/>
      <c r="E448" s="199"/>
      <c r="F448" s="199"/>
      <c r="G448" s="199">
        <v>16.82</v>
      </c>
    </row>
    <row r="449" s="109" customFormat="1" ht="19.9" customHeight="1" spans="1:7">
      <c r="A449" s="197" t="s">
        <v>2045</v>
      </c>
      <c r="B449" s="198" t="s">
        <v>2046</v>
      </c>
      <c r="C449" s="199">
        <v>0.2</v>
      </c>
      <c r="D449" s="199"/>
      <c r="E449" s="199"/>
      <c r="F449" s="199"/>
      <c r="G449" s="199">
        <v>0.2</v>
      </c>
    </row>
    <row r="450" s="109" customFormat="1" ht="19.9" customHeight="1" spans="1:7">
      <c r="A450" s="197" t="s">
        <v>2047</v>
      </c>
      <c r="B450" s="198" t="s">
        <v>2048</v>
      </c>
      <c r="C450" s="199">
        <v>24.75</v>
      </c>
      <c r="D450" s="199"/>
      <c r="E450" s="199"/>
      <c r="F450" s="199"/>
      <c r="G450" s="199">
        <v>24.75</v>
      </c>
    </row>
    <row r="451" s="109" customFormat="1" ht="19.9" customHeight="1" spans="1:7">
      <c r="A451" s="197" t="s">
        <v>2049</v>
      </c>
      <c r="B451" s="198" t="s">
        <v>2050</v>
      </c>
      <c r="C451" s="199">
        <v>18.82</v>
      </c>
      <c r="D451" s="199"/>
      <c r="E451" s="199"/>
      <c r="F451" s="199"/>
      <c r="G451" s="199">
        <v>18.82</v>
      </c>
    </row>
    <row r="452" s="109" customFormat="1" ht="19.9" customHeight="1" spans="1:7">
      <c r="A452" s="197" t="s">
        <v>2051</v>
      </c>
      <c r="B452" s="198" t="s">
        <v>2052</v>
      </c>
      <c r="C452" s="199">
        <v>6.41</v>
      </c>
      <c r="D452" s="199"/>
      <c r="E452" s="199">
        <v>6.41</v>
      </c>
      <c r="F452" s="199"/>
      <c r="G452" s="199"/>
    </row>
    <row r="453" s="109" customFormat="1" ht="19.9" customHeight="1" spans="1:7">
      <c r="A453" s="197" t="s">
        <v>2053</v>
      </c>
      <c r="B453" s="198" t="s">
        <v>2054</v>
      </c>
      <c r="C453" s="199">
        <v>1.12</v>
      </c>
      <c r="D453" s="199"/>
      <c r="E453" s="199">
        <v>1.12</v>
      </c>
      <c r="F453" s="199"/>
      <c r="G453" s="199"/>
    </row>
    <row r="454" s="109" customFormat="1" ht="19.9" customHeight="1" spans="1:7">
      <c r="A454" s="197" t="s">
        <v>2055</v>
      </c>
      <c r="B454" s="198" t="s">
        <v>2056</v>
      </c>
      <c r="C454" s="199">
        <v>2.3</v>
      </c>
      <c r="D454" s="199"/>
      <c r="E454" s="199">
        <v>2.3</v>
      </c>
      <c r="F454" s="199"/>
      <c r="G454" s="199"/>
    </row>
    <row r="455" s="109" customFormat="1" ht="19.9" customHeight="1" spans="1:7">
      <c r="A455" s="197" t="s">
        <v>2057</v>
      </c>
      <c r="B455" s="198" t="s">
        <v>2058</v>
      </c>
      <c r="C455" s="199">
        <v>2.99</v>
      </c>
      <c r="D455" s="199"/>
      <c r="E455" s="199">
        <v>2.99</v>
      </c>
      <c r="F455" s="199"/>
      <c r="G455" s="199"/>
    </row>
    <row r="456" s="109" customFormat="1" ht="19.9" customHeight="1" spans="1:7">
      <c r="A456" s="194" t="s">
        <v>2087</v>
      </c>
      <c r="B456" s="195" t="s">
        <v>2088</v>
      </c>
      <c r="C456" s="196">
        <v>1460.37</v>
      </c>
      <c r="D456" s="196">
        <v>1335.35</v>
      </c>
      <c r="E456" s="196">
        <v>3.91</v>
      </c>
      <c r="F456" s="196"/>
      <c r="G456" s="196">
        <v>121.11</v>
      </c>
    </row>
    <row r="457" s="109" customFormat="1" ht="19.9" customHeight="1" spans="1:7">
      <c r="A457" s="197" t="s">
        <v>1991</v>
      </c>
      <c r="B457" s="198" t="s">
        <v>1992</v>
      </c>
      <c r="C457" s="199">
        <v>1335.35</v>
      </c>
      <c r="D457" s="199">
        <v>1335.35</v>
      </c>
      <c r="E457" s="199"/>
      <c r="F457" s="199"/>
      <c r="G457" s="199"/>
    </row>
    <row r="458" s="109" customFormat="1" ht="19.9" customHeight="1" spans="1:7">
      <c r="A458" s="197" t="s">
        <v>1993</v>
      </c>
      <c r="B458" s="198" t="s">
        <v>1994</v>
      </c>
      <c r="C458" s="199">
        <v>162.5</v>
      </c>
      <c r="D458" s="199">
        <v>162.5</v>
      </c>
      <c r="E458" s="199"/>
      <c r="F458" s="199"/>
      <c r="G458" s="199"/>
    </row>
    <row r="459" s="109" customFormat="1" ht="19.9" customHeight="1" spans="1:7">
      <c r="A459" s="197" t="s">
        <v>1995</v>
      </c>
      <c r="B459" s="198" t="s">
        <v>1996</v>
      </c>
      <c r="C459" s="199">
        <v>697.02</v>
      </c>
      <c r="D459" s="199">
        <v>697.02</v>
      </c>
      <c r="E459" s="199"/>
      <c r="F459" s="199"/>
      <c r="G459" s="199"/>
    </row>
    <row r="460" s="109" customFormat="1" ht="19.9" customHeight="1" spans="1:7">
      <c r="A460" s="197" t="s">
        <v>1997</v>
      </c>
      <c r="B460" s="198" t="s">
        <v>1998</v>
      </c>
      <c r="C460" s="199">
        <v>71.73</v>
      </c>
      <c r="D460" s="199">
        <v>71.73</v>
      </c>
      <c r="E460" s="199"/>
      <c r="F460" s="199"/>
      <c r="G460" s="199"/>
    </row>
    <row r="461" s="109" customFormat="1" ht="19.9" customHeight="1" spans="1:7">
      <c r="A461" s="197" t="s">
        <v>1999</v>
      </c>
      <c r="B461" s="198" t="s">
        <v>2000</v>
      </c>
      <c r="C461" s="199">
        <v>21</v>
      </c>
      <c r="D461" s="199">
        <v>21</v>
      </c>
      <c r="E461" s="199"/>
      <c r="F461" s="199"/>
      <c r="G461" s="199"/>
    </row>
    <row r="462" s="109" customFormat="1" ht="19.9" customHeight="1" spans="1:7">
      <c r="A462" s="197" t="s">
        <v>2001</v>
      </c>
      <c r="B462" s="198" t="s">
        <v>2002</v>
      </c>
      <c r="C462" s="199">
        <v>135.48</v>
      </c>
      <c r="D462" s="199">
        <v>135.48</v>
      </c>
      <c r="E462" s="199"/>
      <c r="F462" s="199"/>
      <c r="G462" s="199"/>
    </row>
    <row r="463" s="109" customFormat="1" ht="19.9" customHeight="1" spans="1:7">
      <c r="A463" s="197" t="s">
        <v>2003</v>
      </c>
      <c r="B463" s="198" t="s">
        <v>2004</v>
      </c>
      <c r="C463" s="199">
        <v>66.18</v>
      </c>
      <c r="D463" s="199">
        <v>66.18</v>
      </c>
      <c r="E463" s="199"/>
      <c r="F463" s="199"/>
      <c r="G463" s="199"/>
    </row>
    <row r="464" s="109" customFormat="1" ht="19.9" customHeight="1" spans="1:7">
      <c r="A464" s="197" t="s">
        <v>2005</v>
      </c>
      <c r="B464" s="198" t="s">
        <v>2006</v>
      </c>
      <c r="C464" s="199">
        <v>15.56</v>
      </c>
      <c r="D464" s="199">
        <v>15.56</v>
      </c>
      <c r="E464" s="199"/>
      <c r="F464" s="199"/>
      <c r="G464" s="199"/>
    </row>
    <row r="465" s="109" customFormat="1" ht="19.9" customHeight="1" spans="1:7">
      <c r="A465" s="197" t="s">
        <v>2007</v>
      </c>
      <c r="B465" s="198" t="s">
        <v>2008</v>
      </c>
      <c r="C465" s="199">
        <v>1.17</v>
      </c>
      <c r="D465" s="199">
        <v>1.17</v>
      </c>
      <c r="E465" s="199"/>
      <c r="F465" s="199"/>
      <c r="G465" s="199"/>
    </row>
    <row r="466" s="109" customFormat="1" ht="19.9" customHeight="1" spans="1:7">
      <c r="A466" s="197" t="s">
        <v>2009</v>
      </c>
      <c r="B466" s="198" t="s">
        <v>2010</v>
      </c>
      <c r="C466" s="199">
        <v>103.14</v>
      </c>
      <c r="D466" s="199">
        <v>103.14</v>
      </c>
      <c r="E466" s="199"/>
      <c r="F466" s="199"/>
      <c r="G466" s="199"/>
    </row>
    <row r="467" s="109" customFormat="1" ht="19.9" customHeight="1" spans="1:7">
      <c r="A467" s="197" t="s">
        <v>2011</v>
      </c>
      <c r="B467" s="198" t="s">
        <v>2012</v>
      </c>
      <c r="C467" s="199">
        <v>7.56</v>
      </c>
      <c r="D467" s="199">
        <v>7.56</v>
      </c>
      <c r="E467" s="199"/>
      <c r="F467" s="199"/>
      <c r="G467" s="199"/>
    </row>
    <row r="468" s="109" customFormat="1" ht="19.9" customHeight="1" spans="1:7">
      <c r="A468" s="197" t="s">
        <v>2013</v>
      </c>
      <c r="B468" s="198" t="s">
        <v>2014</v>
      </c>
      <c r="C468" s="199">
        <v>54.01</v>
      </c>
      <c r="D468" s="199">
        <v>54.01</v>
      </c>
      <c r="E468" s="199"/>
      <c r="F468" s="199"/>
      <c r="G468" s="199"/>
    </row>
    <row r="469" s="109" customFormat="1" ht="19.9" customHeight="1" spans="1:7">
      <c r="A469" s="197" t="s">
        <v>2015</v>
      </c>
      <c r="B469" s="198" t="s">
        <v>2016</v>
      </c>
      <c r="C469" s="199">
        <v>121.11</v>
      </c>
      <c r="D469" s="199"/>
      <c r="E469" s="199"/>
      <c r="F469" s="199"/>
      <c r="G469" s="199">
        <v>121.11</v>
      </c>
    </row>
    <row r="470" s="109" customFormat="1" ht="19.9" customHeight="1" spans="1:7">
      <c r="A470" s="197" t="s">
        <v>2017</v>
      </c>
      <c r="B470" s="198" t="s">
        <v>2018</v>
      </c>
      <c r="C470" s="199">
        <v>5.6</v>
      </c>
      <c r="D470" s="199"/>
      <c r="E470" s="199"/>
      <c r="F470" s="199"/>
      <c r="G470" s="199">
        <v>5.6</v>
      </c>
    </row>
    <row r="471" s="109" customFormat="1" ht="19.9" customHeight="1" spans="1:7">
      <c r="A471" s="197" t="s">
        <v>2019</v>
      </c>
      <c r="B471" s="198" t="s">
        <v>2020</v>
      </c>
      <c r="C471" s="199">
        <v>1.05</v>
      </c>
      <c r="D471" s="199"/>
      <c r="E471" s="199"/>
      <c r="F471" s="199"/>
      <c r="G471" s="199">
        <v>1.05</v>
      </c>
    </row>
    <row r="472" s="109" customFormat="1" ht="19.9" customHeight="1" spans="1:7">
      <c r="A472" s="197" t="s">
        <v>2021</v>
      </c>
      <c r="B472" s="198" t="s">
        <v>2022</v>
      </c>
      <c r="C472" s="199">
        <v>2.8</v>
      </c>
      <c r="D472" s="199"/>
      <c r="E472" s="199"/>
      <c r="F472" s="199"/>
      <c r="G472" s="199">
        <v>2.8</v>
      </c>
    </row>
    <row r="473" s="109" customFormat="1" ht="19.9" customHeight="1" spans="1:7">
      <c r="A473" s="197" t="s">
        <v>2023</v>
      </c>
      <c r="B473" s="198" t="s">
        <v>2024</v>
      </c>
      <c r="C473" s="199">
        <v>1.4</v>
      </c>
      <c r="D473" s="199"/>
      <c r="E473" s="199"/>
      <c r="F473" s="199"/>
      <c r="G473" s="199">
        <v>1.4</v>
      </c>
    </row>
    <row r="474" s="109" customFormat="1" ht="19.9" customHeight="1" spans="1:7">
      <c r="A474" s="197" t="s">
        <v>2025</v>
      </c>
      <c r="B474" s="198" t="s">
        <v>2026</v>
      </c>
      <c r="C474" s="199">
        <v>6.3</v>
      </c>
      <c r="D474" s="199"/>
      <c r="E474" s="199"/>
      <c r="F474" s="199"/>
      <c r="G474" s="199">
        <v>6.3</v>
      </c>
    </row>
    <row r="475" s="109" customFormat="1" ht="19.9" customHeight="1" spans="1:7">
      <c r="A475" s="197" t="s">
        <v>2027</v>
      </c>
      <c r="B475" s="198" t="s">
        <v>2028</v>
      </c>
      <c r="C475" s="199">
        <v>1.05</v>
      </c>
      <c r="D475" s="199"/>
      <c r="E475" s="199"/>
      <c r="F475" s="199"/>
      <c r="G475" s="199">
        <v>1.05</v>
      </c>
    </row>
    <row r="476" s="109" customFormat="1" ht="19.9" customHeight="1" spans="1:7">
      <c r="A476" s="197" t="s">
        <v>2029</v>
      </c>
      <c r="B476" s="198" t="s">
        <v>2030</v>
      </c>
      <c r="C476" s="199">
        <v>9.89</v>
      </c>
      <c r="D476" s="199"/>
      <c r="E476" s="199"/>
      <c r="F476" s="199"/>
      <c r="G476" s="199">
        <v>9.89</v>
      </c>
    </row>
    <row r="477" s="109" customFormat="1" ht="19.9" customHeight="1" spans="1:7">
      <c r="A477" s="197" t="s">
        <v>2031</v>
      </c>
      <c r="B477" s="198" t="s">
        <v>2032</v>
      </c>
      <c r="C477" s="199">
        <v>24.15</v>
      </c>
      <c r="D477" s="199"/>
      <c r="E477" s="199"/>
      <c r="F477" s="199"/>
      <c r="G477" s="199">
        <v>24.15</v>
      </c>
    </row>
    <row r="478" s="109" customFormat="1" ht="19.9" customHeight="1" spans="1:7">
      <c r="A478" s="197" t="s">
        <v>2033</v>
      </c>
      <c r="B478" s="198" t="s">
        <v>2034</v>
      </c>
      <c r="C478" s="199">
        <v>1.75</v>
      </c>
      <c r="D478" s="199"/>
      <c r="E478" s="199"/>
      <c r="F478" s="199"/>
      <c r="G478" s="199">
        <v>1.75</v>
      </c>
    </row>
    <row r="479" s="109" customFormat="1" ht="19.9" customHeight="1" spans="1:7">
      <c r="A479" s="197" t="s">
        <v>2035</v>
      </c>
      <c r="B479" s="198" t="s">
        <v>2036</v>
      </c>
      <c r="C479" s="199">
        <v>1.4</v>
      </c>
      <c r="D479" s="199"/>
      <c r="E479" s="199"/>
      <c r="F479" s="199"/>
      <c r="G479" s="199">
        <v>1.4</v>
      </c>
    </row>
    <row r="480" s="109" customFormat="1" ht="19.9" customHeight="1" spans="1:7">
      <c r="A480" s="197" t="s">
        <v>2037</v>
      </c>
      <c r="B480" s="198" t="s">
        <v>2038</v>
      </c>
      <c r="C480" s="199">
        <v>2.1</v>
      </c>
      <c r="D480" s="199"/>
      <c r="E480" s="199"/>
      <c r="F480" s="199"/>
      <c r="G480" s="199">
        <v>2.1</v>
      </c>
    </row>
    <row r="481" s="109" customFormat="1" ht="19.9" customHeight="1" spans="1:7">
      <c r="A481" s="197" t="s">
        <v>2039</v>
      </c>
      <c r="B481" s="198" t="s">
        <v>2040</v>
      </c>
      <c r="C481" s="199">
        <v>1.4</v>
      </c>
      <c r="D481" s="199"/>
      <c r="E481" s="199"/>
      <c r="F481" s="199"/>
      <c r="G481" s="199">
        <v>1.4</v>
      </c>
    </row>
    <row r="482" s="109" customFormat="1" ht="19.9" customHeight="1" spans="1:7">
      <c r="A482" s="197" t="s">
        <v>2041</v>
      </c>
      <c r="B482" s="198" t="s">
        <v>2042</v>
      </c>
      <c r="C482" s="199">
        <v>1.75</v>
      </c>
      <c r="D482" s="199"/>
      <c r="E482" s="199"/>
      <c r="F482" s="199"/>
      <c r="G482" s="199">
        <v>1.75</v>
      </c>
    </row>
    <row r="483" s="109" customFormat="1" ht="19.9" customHeight="1" spans="1:7">
      <c r="A483" s="197" t="s">
        <v>2043</v>
      </c>
      <c r="B483" s="198" t="s">
        <v>2044</v>
      </c>
      <c r="C483" s="199">
        <v>18.35</v>
      </c>
      <c r="D483" s="199"/>
      <c r="E483" s="199"/>
      <c r="F483" s="199"/>
      <c r="G483" s="199">
        <v>18.35</v>
      </c>
    </row>
    <row r="484" s="109" customFormat="1" ht="19.9" customHeight="1" spans="1:7">
      <c r="A484" s="197" t="s">
        <v>2045</v>
      </c>
      <c r="B484" s="198" t="s">
        <v>2046</v>
      </c>
      <c r="C484" s="199">
        <v>0.21</v>
      </c>
      <c r="D484" s="199"/>
      <c r="E484" s="199"/>
      <c r="F484" s="199"/>
      <c r="G484" s="199">
        <v>0.21</v>
      </c>
    </row>
    <row r="485" s="109" customFormat="1" ht="19.9" customHeight="1" spans="1:7">
      <c r="A485" s="197" t="s">
        <v>2047</v>
      </c>
      <c r="B485" s="198" t="s">
        <v>2048</v>
      </c>
      <c r="C485" s="199">
        <v>22.75</v>
      </c>
      <c r="D485" s="199"/>
      <c r="E485" s="199"/>
      <c r="F485" s="199"/>
      <c r="G485" s="199">
        <v>22.75</v>
      </c>
    </row>
    <row r="486" s="109" customFormat="1" ht="19.9" customHeight="1" spans="1:7">
      <c r="A486" s="197" t="s">
        <v>2049</v>
      </c>
      <c r="B486" s="198" t="s">
        <v>2050</v>
      </c>
      <c r="C486" s="199">
        <v>19.16</v>
      </c>
      <c r="D486" s="199"/>
      <c r="E486" s="199"/>
      <c r="F486" s="199"/>
      <c r="G486" s="199">
        <v>19.16</v>
      </c>
    </row>
    <row r="487" s="109" customFormat="1" ht="19.9" customHeight="1" spans="1:7">
      <c r="A487" s="197" t="s">
        <v>2051</v>
      </c>
      <c r="B487" s="198" t="s">
        <v>2052</v>
      </c>
      <c r="C487" s="199">
        <v>3.91</v>
      </c>
      <c r="D487" s="199"/>
      <c r="E487" s="199">
        <v>3.91</v>
      </c>
      <c r="F487" s="199"/>
      <c r="G487" s="199"/>
    </row>
    <row r="488" s="109" customFormat="1" ht="19.9" customHeight="1" spans="1:7">
      <c r="A488" s="197" t="s">
        <v>2055</v>
      </c>
      <c r="B488" s="198" t="s">
        <v>2056</v>
      </c>
      <c r="C488" s="199">
        <v>1.7</v>
      </c>
      <c r="D488" s="199"/>
      <c r="E488" s="199">
        <v>1.7</v>
      </c>
      <c r="F488" s="199"/>
      <c r="G488" s="199"/>
    </row>
    <row r="489" s="109" customFormat="1" ht="19.9" customHeight="1" spans="1:7">
      <c r="A489" s="197" t="s">
        <v>2057</v>
      </c>
      <c r="B489" s="198" t="s">
        <v>2058</v>
      </c>
      <c r="C489" s="199">
        <v>2.21</v>
      </c>
      <c r="D489" s="199"/>
      <c r="E489" s="199">
        <v>2.21</v>
      </c>
      <c r="F489" s="199"/>
      <c r="G489" s="199"/>
    </row>
    <row r="490" s="109" customFormat="1" ht="19.9" customHeight="1" spans="1:7">
      <c r="A490" s="194" t="s">
        <v>2089</v>
      </c>
      <c r="B490" s="195" t="s">
        <v>2090</v>
      </c>
      <c r="C490" s="196">
        <v>24324.8</v>
      </c>
      <c r="D490" s="196">
        <v>22621.91</v>
      </c>
      <c r="E490" s="196">
        <v>173.06</v>
      </c>
      <c r="F490" s="196"/>
      <c r="G490" s="196">
        <v>1529.83</v>
      </c>
    </row>
    <row r="491" s="109" customFormat="1" ht="19.9" customHeight="1" spans="1:7">
      <c r="A491" s="197" t="s">
        <v>1991</v>
      </c>
      <c r="B491" s="198" t="s">
        <v>1992</v>
      </c>
      <c r="C491" s="199">
        <v>22621.91</v>
      </c>
      <c r="D491" s="199">
        <v>22621.91</v>
      </c>
      <c r="E491" s="199"/>
      <c r="F491" s="199"/>
      <c r="G491" s="199"/>
    </row>
    <row r="492" s="109" customFormat="1" ht="19.9" customHeight="1" spans="1:7">
      <c r="A492" s="197" t="s">
        <v>1993</v>
      </c>
      <c r="B492" s="198" t="s">
        <v>1994</v>
      </c>
      <c r="C492" s="199">
        <v>2221.32</v>
      </c>
      <c r="D492" s="199">
        <v>2221.32</v>
      </c>
      <c r="E492" s="199"/>
      <c r="F492" s="199"/>
      <c r="G492" s="199"/>
    </row>
    <row r="493" s="109" customFormat="1" ht="19.9" customHeight="1" spans="1:7">
      <c r="A493" s="197" t="s">
        <v>1995</v>
      </c>
      <c r="B493" s="198" t="s">
        <v>1996</v>
      </c>
      <c r="C493" s="199">
        <v>10970.26</v>
      </c>
      <c r="D493" s="199">
        <v>10970.26</v>
      </c>
      <c r="E493" s="199"/>
      <c r="F493" s="199"/>
      <c r="G493" s="199"/>
    </row>
    <row r="494" s="109" customFormat="1" ht="19.9" customHeight="1" spans="1:7">
      <c r="A494" s="197" t="s">
        <v>1997</v>
      </c>
      <c r="B494" s="198" t="s">
        <v>1998</v>
      </c>
      <c r="C494" s="199">
        <v>1014.8</v>
      </c>
      <c r="D494" s="199">
        <v>1014.8</v>
      </c>
      <c r="E494" s="199"/>
      <c r="F494" s="199"/>
      <c r="G494" s="199"/>
    </row>
    <row r="495" s="109" customFormat="1" ht="19.9" customHeight="1" spans="1:7">
      <c r="A495" s="197" t="s">
        <v>1999</v>
      </c>
      <c r="B495" s="198" t="s">
        <v>2000</v>
      </c>
      <c r="C495" s="199">
        <v>356.4</v>
      </c>
      <c r="D495" s="199">
        <v>356.4</v>
      </c>
      <c r="E495" s="199"/>
      <c r="F495" s="199"/>
      <c r="G495" s="199"/>
    </row>
    <row r="496" s="109" customFormat="1" ht="19.9" customHeight="1" spans="1:7">
      <c r="A496" s="197" t="s">
        <v>2001</v>
      </c>
      <c r="B496" s="198" t="s">
        <v>2002</v>
      </c>
      <c r="C496" s="199">
        <v>2007.59</v>
      </c>
      <c r="D496" s="199">
        <v>2007.59</v>
      </c>
      <c r="E496" s="199"/>
      <c r="F496" s="199"/>
      <c r="G496" s="199"/>
    </row>
    <row r="497" s="109" customFormat="1" ht="19.9" customHeight="1" spans="1:7">
      <c r="A497" s="197" t="s">
        <v>2003</v>
      </c>
      <c r="B497" s="198" t="s">
        <v>2004</v>
      </c>
      <c r="C497" s="199">
        <v>982.07</v>
      </c>
      <c r="D497" s="199">
        <v>982.07</v>
      </c>
      <c r="E497" s="199"/>
      <c r="F497" s="199"/>
      <c r="G497" s="199"/>
    </row>
    <row r="498" s="109" customFormat="1" ht="19.9" customHeight="1" spans="1:7">
      <c r="A498" s="197" t="s">
        <v>2005</v>
      </c>
      <c r="B498" s="198" t="s">
        <v>2006</v>
      </c>
      <c r="C498" s="199">
        <v>252.16</v>
      </c>
      <c r="D498" s="199">
        <v>252.16</v>
      </c>
      <c r="E498" s="199"/>
      <c r="F498" s="199"/>
      <c r="G498" s="199"/>
    </row>
    <row r="499" s="109" customFormat="1" ht="19.9" customHeight="1" spans="1:7">
      <c r="A499" s="197" t="s">
        <v>2007</v>
      </c>
      <c r="B499" s="198" t="s">
        <v>2008</v>
      </c>
      <c r="C499" s="199">
        <v>12.75</v>
      </c>
      <c r="D499" s="199">
        <v>12.75</v>
      </c>
      <c r="E499" s="199"/>
      <c r="F499" s="199"/>
      <c r="G499" s="199"/>
    </row>
    <row r="500" s="109" customFormat="1" ht="19.9" customHeight="1" spans="1:7">
      <c r="A500" s="197" t="s">
        <v>2009</v>
      </c>
      <c r="B500" s="198" t="s">
        <v>2010</v>
      </c>
      <c r="C500" s="199">
        <v>1530.51</v>
      </c>
      <c r="D500" s="199">
        <v>1530.51</v>
      </c>
      <c r="E500" s="199"/>
      <c r="F500" s="199"/>
      <c r="G500" s="199"/>
    </row>
    <row r="501" s="109" customFormat="1" ht="19.9" customHeight="1" spans="1:7">
      <c r="A501" s="197" t="s">
        <v>2011</v>
      </c>
      <c r="B501" s="198" t="s">
        <v>2012</v>
      </c>
      <c r="C501" s="199">
        <v>122.93</v>
      </c>
      <c r="D501" s="199">
        <v>122.93</v>
      </c>
      <c r="E501" s="199"/>
      <c r="F501" s="199"/>
      <c r="G501" s="199"/>
    </row>
    <row r="502" s="109" customFormat="1" ht="19.9" customHeight="1" spans="1:7">
      <c r="A502" s="197" t="s">
        <v>2013</v>
      </c>
      <c r="B502" s="198" t="s">
        <v>2014</v>
      </c>
      <c r="C502" s="199">
        <v>3151.13</v>
      </c>
      <c r="D502" s="199">
        <v>3151.13</v>
      </c>
      <c r="E502" s="199"/>
      <c r="F502" s="199"/>
      <c r="G502" s="199"/>
    </row>
    <row r="503" s="109" customFormat="1" ht="19.9" customHeight="1" spans="1:7">
      <c r="A503" s="197" t="s">
        <v>2015</v>
      </c>
      <c r="B503" s="198" t="s">
        <v>2016</v>
      </c>
      <c r="C503" s="199">
        <v>1529.83</v>
      </c>
      <c r="D503" s="199"/>
      <c r="E503" s="199"/>
      <c r="F503" s="199"/>
      <c r="G503" s="199">
        <v>1529.83</v>
      </c>
    </row>
    <row r="504" s="109" customFormat="1" ht="19.9" customHeight="1" spans="1:7">
      <c r="A504" s="197" t="s">
        <v>2017</v>
      </c>
      <c r="B504" s="198" t="s">
        <v>2018</v>
      </c>
      <c r="C504" s="199">
        <v>45.52</v>
      </c>
      <c r="D504" s="199"/>
      <c r="E504" s="199"/>
      <c r="F504" s="199"/>
      <c r="G504" s="199">
        <v>45.52</v>
      </c>
    </row>
    <row r="505" s="109" customFormat="1" ht="19.9" customHeight="1" spans="1:7">
      <c r="A505" s="197" t="s">
        <v>2019</v>
      </c>
      <c r="B505" s="198" t="s">
        <v>2020</v>
      </c>
      <c r="C505" s="199">
        <v>11.38</v>
      </c>
      <c r="D505" s="199"/>
      <c r="E505" s="199"/>
      <c r="F505" s="199"/>
      <c r="G505" s="199">
        <v>11.38</v>
      </c>
    </row>
    <row r="506" s="109" customFormat="1" ht="19.9" customHeight="1" spans="1:7">
      <c r="A506" s="197" t="s">
        <v>2021</v>
      </c>
      <c r="B506" s="198" t="s">
        <v>2022</v>
      </c>
      <c r="C506" s="199">
        <v>11.38</v>
      </c>
      <c r="D506" s="199"/>
      <c r="E506" s="199"/>
      <c r="F506" s="199"/>
      <c r="G506" s="199">
        <v>11.38</v>
      </c>
    </row>
    <row r="507" s="109" customFormat="1" ht="19.9" customHeight="1" spans="1:7">
      <c r="A507" s="197" t="s">
        <v>2023</v>
      </c>
      <c r="B507" s="198" t="s">
        <v>2024</v>
      </c>
      <c r="C507" s="199">
        <v>11.38</v>
      </c>
      <c r="D507" s="199"/>
      <c r="E507" s="199"/>
      <c r="F507" s="199"/>
      <c r="G507" s="199">
        <v>11.38</v>
      </c>
    </row>
    <row r="508" s="109" customFormat="1" ht="19.9" customHeight="1" spans="1:7">
      <c r="A508" s="197" t="s">
        <v>2025</v>
      </c>
      <c r="B508" s="198" t="s">
        <v>2026</v>
      </c>
      <c r="C508" s="199">
        <v>160.12</v>
      </c>
      <c r="D508" s="199"/>
      <c r="E508" s="199"/>
      <c r="F508" s="199"/>
      <c r="G508" s="199">
        <v>160.12</v>
      </c>
    </row>
    <row r="509" s="109" customFormat="1" ht="19.9" customHeight="1" spans="1:7">
      <c r="A509" s="197" t="s">
        <v>2027</v>
      </c>
      <c r="B509" s="198" t="s">
        <v>2028</v>
      </c>
      <c r="C509" s="199">
        <v>11.38</v>
      </c>
      <c r="D509" s="199"/>
      <c r="E509" s="199"/>
      <c r="F509" s="199"/>
      <c r="G509" s="199">
        <v>11.38</v>
      </c>
    </row>
    <row r="510" s="109" customFormat="1" ht="19.9" customHeight="1" spans="1:7">
      <c r="A510" s="197" t="s">
        <v>2029</v>
      </c>
      <c r="B510" s="198" t="s">
        <v>2030</v>
      </c>
      <c r="C510" s="199">
        <v>230.45</v>
      </c>
      <c r="D510" s="199"/>
      <c r="E510" s="199"/>
      <c r="F510" s="199"/>
      <c r="G510" s="199">
        <v>230.45</v>
      </c>
    </row>
    <row r="511" s="109" customFormat="1" ht="19.9" customHeight="1" spans="1:7">
      <c r="A511" s="197" t="s">
        <v>2031</v>
      </c>
      <c r="B511" s="198" t="s">
        <v>2032</v>
      </c>
      <c r="C511" s="199">
        <v>265.72</v>
      </c>
      <c r="D511" s="199"/>
      <c r="E511" s="199"/>
      <c r="F511" s="199"/>
      <c r="G511" s="199">
        <v>265.72</v>
      </c>
    </row>
    <row r="512" s="109" customFormat="1" ht="19.9" customHeight="1" spans="1:7">
      <c r="A512" s="197" t="s">
        <v>2033</v>
      </c>
      <c r="B512" s="198" t="s">
        <v>2034</v>
      </c>
      <c r="C512" s="199">
        <v>17.07</v>
      </c>
      <c r="D512" s="199"/>
      <c r="E512" s="199"/>
      <c r="F512" s="199"/>
      <c r="G512" s="199">
        <v>17.07</v>
      </c>
    </row>
    <row r="513" s="109" customFormat="1" ht="19.9" customHeight="1" spans="1:7">
      <c r="A513" s="197" t="s">
        <v>2035</v>
      </c>
      <c r="B513" s="198" t="s">
        <v>2036</v>
      </c>
      <c r="C513" s="199">
        <v>22.76</v>
      </c>
      <c r="D513" s="199"/>
      <c r="E513" s="199"/>
      <c r="F513" s="199"/>
      <c r="G513" s="199">
        <v>22.76</v>
      </c>
    </row>
    <row r="514" s="109" customFormat="1" ht="19.9" customHeight="1" spans="1:7">
      <c r="A514" s="197" t="s">
        <v>2037</v>
      </c>
      <c r="B514" s="198" t="s">
        <v>2038</v>
      </c>
      <c r="C514" s="199">
        <v>17.07</v>
      </c>
      <c r="D514" s="199"/>
      <c r="E514" s="199"/>
      <c r="F514" s="199"/>
      <c r="G514" s="199">
        <v>17.07</v>
      </c>
    </row>
    <row r="515" s="109" customFormat="1" ht="19.9" customHeight="1" spans="1:7">
      <c r="A515" s="197" t="s">
        <v>2039</v>
      </c>
      <c r="B515" s="198" t="s">
        <v>2040</v>
      </c>
      <c r="C515" s="199">
        <v>22.76</v>
      </c>
      <c r="D515" s="199"/>
      <c r="E515" s="199"/>
      <c r="F515" s="199"/>
      <c r="G515" s="199">
        <v>22.76</v>
      </c>
    </row>
    <row r="516" s="109" customFormat="1" ht="19.9" customHeight="1" spans="1:7">
      <c r="A516" s="197" t="s">
        <v>2041</v>
      </c>
      <c r="B516" s="198" t="s">
        <v>2042</v>
      </c>
      <c r="C516" s="199">
        <v>8.54</v>
      </c>
      <c r="D516" s="199"/>
      <c r="E516" s="199"/>
      <c r="F516" s="199"/>
      <c r="G516" s="199">
        <v>8.54</v>
      </c>
    </row>
    <row r="517" s="109" customFormat="1" ht="19.9" customHeight="1" spans="1:7">
      <c r="A517" s="197" t="s">
        <v>2043</v>
      </c>
      <c r="B517" s="198" t="s">
        <v>2044</v>
      </c>
      <c r="C517" s="199">
        <v>272.27</v>
      </c>
      <c r="D517" s="199"/>
      <c r="E517" s="199"/>
      <c r="F517" s="199"/>
      <c r="G517" s="199">
        <v>272.27</v>
      </c>
    </row>
    <row r="518" s="109" customFormat="1" ht="19.9" customHeight="1" spans="1:7">
      <c r="A518" s="197" t="s">
        <v>2045</v>
      </c>
      <c r="B518" s="198" t="s">
        <v>2046</v>
      </c>
      <c r="C518" s="199">
        <v>3.41</v>
      </c>
      <c r="D518" s="199"/>
      <c r="E518" s="199"/>
      <c r="F518" s="199"/>
      <c r="G518" s="199">
        <v>3.41</v>
      </c>
    </row>
    <row r="519" s="109" customFormat="1" ht="19.9" customHeight="1" spans="1:7">
      <c r="A519" s="197" t="s">
        <v>2047</v>
      </c>
      <c r="B519" s="198" t="s">
        <v>2048</v>
      </c>
      <c r="C519" s="199">
        <v>369.85</v>
      </c>
      <c r="D519" s="199"/>
      <c r="E519" s="199"/>
      <c r="F519" s="199"/>
      <c r="G519" s="199">
        <v>369.85</v>
      </c>
    </row>
    <row r="520" s="109" customFormat="1" ht="19.9" customHeight="1" spans="1:7">
      <c r="A520" s="197" t="s">
        <v>2049</v>
      </c>
      <c r="B520" s="198" t="s">
        <v>2050</v>
      </c>
      <c r="C520" s="199">
        <v>48.77</v>
      </c>
      <c r="D520" s="199"/>
      <c r="E520" s="199"/>
      <c r="F520" s="199"/>
      <c r="G520" s="199">
        <v>48.77</v>
      </c>
    </row>
    <row r="521" s="109" customFormat="1" ht="19.9" customHeight="1" spans="1:7">
      <c r="A521" s="197" t="s">
        <v>2051</v>
      </c>
      <c r="B521" s="198" t="s">
        <v>2052</v>
      </c>
      <c r="C521" s="199">
        <v>173.06</v>
      </c>
      <c r="D521" s="199"/>
      <c r="E521" s="199">
        <v>173.06</v>
      </c>
      <c r="F521" s="199"/>
      <c r="G521" s="199"/>
    </row>
    <row r="522" s="109" customFormat="1" ht="19.9" customHeight="1" spans="1:7">
      <c r="A522" s="197" t="s">
        <v>2053</v>
      </c>
      <c r="B522" s="198" t="s">
        <v>2054</v>
      </c>
      <c r="C522" s="199">
        <v>145</v>
      </c>
      <c r="D522" s="199"/>
      <c r="E522" s="199">
        <v>145</v>
      </c>
      <c r="F522" s="199"/>
      <c r="G522" s="199"/>
    </row>
    <row r="523" s="109" customFormat="1" ht="19.9" customHeight="1" spans="1:7">
      <c r="A523" s="197" t="s">
        <v>2055</v>
      </c>
      <c r="B523" s="198" t="s">
        <v>2056</v>
      </c>
      <c r="C523" s="199">
        <v>12.2</v>
      </c>
      <c r="D523" s="199"/>
      <c r="E523" s="199">
        <v>12.2</v>
      </c>
      <c r="F523" s="199"/>
      <c r="G523" s="199"/>
    </row>
    <row r="524" s="109" customFormat="1" ht="19.9" customHeight="1" spans="1:7">
      <c r="A524" s="197" t="s">
        <v>2057</v>
      </c>
      <c r="B524" s="198" t="s">
        <v>2058</v>
      </c>
      <c r="C524" s="199">
        <v>15.86</v>
      </c>
      <c r="D524" s="199"/>
      <c r="E524" s="199">
        <v>15.86</v>
      </c>
      <c r="F524" s="199"/>
      <c r="G524" s="199"/>
    </row>
    <row r="525" s="109" customFormat="1" ht="19.9" customHeight="1" spans="1:7">
      <c r="A525" s="194" t="s">
        <v>2091</v>
      </c>
      <c r="B525" s="195" t="s">
        <v>2092</v>
      </c>
      <c r="C525" s="196">
        <v>2360.5</v>
      </c>
      <c r="D525" s="196">
        <v>2117.47</v>
      </c>
      <c r="E525" s="196">
        <v>8.45</v>
      </c>
      <c r="F525" s="196"/>
      <c r="G525" s="196">
        <v>234.58</v>
      </c>
    </row>
    <row r="526" s="109" customFormat="1" ht="19.9" customHeight="1" spans="1:7">
      <c r="A526" s="197" t="s">
        <v>1991</v>
      </c>
      <c r="B526" s="198" t="s">
        <v>1992</v>
      </c>
      <c r="C526" s="199">
        <v>2117.47</v>
      </c>
      <c r="D526" s="199">
        <v>2117.47</v>
      </c>
      <c r="E526" s="199"/>
      <c r="F526" s="199"/>
      <c r="G526" s="199"/>
    </row>
    <row r="527" s="109" customFormat="1" ht="19.9" customHeight="1" spans="1:7">
      <c r="A527" s="197" t="s">
        <v>1993</v>
      </c>
      <c r="B527" s="198" t="s">
        <v>1994</v>
      </c>
      <c r="C527" s="199">
        <v>189.6</v>
      </c>
      <c r="D527" s="199">
        <v>189.6</v>
      </c>
      <c r="E527" s="199"/>
      <c r="F527" s="199"/>
      <c r="G527" s="199"/>
    </row>
    <row r="528" s="109" customFormat="1" ht="19.9" customHeight="1" spans="1:7">
      <c r="A528" s="197" t="s">
        <v>1995</v>
      </c>
      <c r="B528" s="198" t="s">
        <v>1996</v>
      </c>
      <c r="C528" s="199">
        <v>980.46</v>
      </c>
      <c r="D528" s="199">
        <v>980.46</v>
      </c>
      <c r="E528" s="199"/>
      <c r="F528" s="199"/>
      <c r="G528" s="199"/>
    </row>
    <row r="529" s="109" customFormat="1" ht="19.9" customHeight="1" spans="1:7">
      <c r="A529" s="197" t="s">
        <v>1997</v>
      </c>
      <c r="B529" s="198" t="s">
        <v>1998</v>
      </c>
      <c r="C529" s="199">
        <v>87.84</v>
      </c>
      <c r="D529" s="199">
        <v>87.84</v>
      </c>
      <c r="E529" s="199"/>
      <c r="F529" s="199"/>
      <c r="G529" s="199"/>
    </row>
    <row r="530" s="109" customFormat="1" ht="19.9" customHeight="1" spans="1:7">
      <c r="A530" s="197" t="s">
        <v>1999</v>
      </c>
      <c r="B530" s="198" t="s">
        <v>2000</v>
      </c>
      <c r="C530" s="199">
        <v>32.4</v>
      </c>
      <c r="D530" s="199">
        <v>32.4</v>
      </c>
      <c r="E530" s="199"/>
      <c r="F530" s="199"/>
      <c r="G530" s="199"/>
    </row>
    <row r="531" s="109" customFormat="1" ht="19.9" customHeight="1" spans="1:7">
      <c r="A531" s="197" t="s">
        <v>2001</v>
      </c>
      <c r="B531" s="198" t="s">
        <v>2002</v>
      </c>
      <c r="C531" s="199">
        <v>178.67</v>
      </c>
      <c r="D531" s="199">
        <v>178.67</v>
      </c>
      <c r="E531" s="199"/>
      <c r="F531" s="199"/>
      <c r="G531" s="199"/>
    </row>
    <row r="532" s="109" customFormat="1" ht="19.9" customHeight="1" spans="1:7">
      <c r="A532" s="197" t="s">
        <v>2003</v>
      </c>
      <c r="B532" s="198" t="s">
        <v>2004</v>
      </c>
      <c r="C532" s="199">
        <v>87.5</v>
      </c>
      <c r="D532" s="199">
        <v>87.5</v>
      </c>
      <c r="E532" s="199"/>
      <c r="F532" s="199"/>
      <c r="G532" s="199"/>
    </row>
    <row r="533" s="109" customFormat="1" ht="19.9" customHeight="1" spans="1:7">
      <c r="A533" s="197" t="s">
        <v>2005</v>
      </c>
      <c r="B533" s="198" t="s">
        <v>2006</v>
      </c>
      <c r="C533" s="199">
        <v>22.73</v>
      </c>
      <c r="D533" s="199">
        <v>22.73</v>
      </c>
      <c r="E533" s="199"/>
      <c r="F533" s="199"/>
      <c r="G533" s="199"/>
    </row>
    <row r="534" s="109" customFormat="1" ht="19.9" customHeight="1" spans="1:7">
      <c r="A534" s="197" t="s">
        <v>2007</v>
      </c>
      <c r="B534" s="198" t="s">
        <v>2008</v>
      </c>
      <c r="C534" s="199">
        <v>1.14</v>
      </c>
      <c r="D534" s="199">
        <v>1.14</v>
      </c>
      <c r="E534" s="199"/>
      <c r="F534" s="199"/>
      <c r="G534" s="199"/>
    </row>
    <row r="535" s="109" customFormat="1" ht="19.9" customHeight="1" spans="1:7">
      <c r="A535" s="197" t="s">
        <v>2009</v>
      </c>
      <c r="B535" s="198" t="s">
        <v>2010</v>
      </c>
      <c r="C535" s="199">
        <v>136.36</v>
      </c>
      <c r="D535" s="199">
        <v>136.36</v>
      </c>
      <c r="E535" s="199"/>
      <c r="F535" s="199"/>
      <c r="G535" s="199"/>
    </row>
    <row r="536" s="109" customFormat="1" ht="19.9" customHeight="1" spans="1:7">
      <c r="A536" s="197" t="s">
        <v>2011</v>
      </c>
      <c r="B536" s="198" t="s">
        <v>2012</v>
      </c>
      <c r="C536" s="199">
        <v>11.66</v>
      </c>
      <c r="D536" s="199">
        <v>11.66</v>
      </c>
      <c r="E536" s="199"/>
      <c r="F536" s="199"/>
      <c r="G536" s="199"/>
    </row>
    <row r="537" s="109" customFormat="1" ht="19.9" customHeight="1" spans="1:7">
      <c r="A537" s="197" t="s">
        <v>2013</v>
      </c>
      <c r="B537" s="198" t="s">
        <v>2014</v>
      </c>
      <c r="C537" s="199">
        <v>389.11</v>
      </c>
      <c r="D537" s="199">
        <v>389.11</v>
      </c>
      <c r="E537" s="199"/>
      <c r="F537" s="199"/>
      <c r="G537" s="199"/>
    </row>
    <row r="538" s="109" customFormat="1" ht="19.9" customHeight="1" spans="1:7">
      <c r="A538" s="197" t="s">
        <v>2015</v>
      </c>
      <c r="B538" s="198" t="s">
        <v>2016</v>
      </c>
      <c r="C538" s="199">
        <v>234.58</v>
      </c>
      <c r="D538" s="199"/>
      <c r="E538" s="199"/>
      <c r="F538" s="199"/>
      <c r="G538" s="199">
        <v>234.58</v>
      </c>
    </row>
    <row r="539" s="109" customFormat="1" ht="19.9" customHeight="1" spans="1:7">
      <c r="A539" s="197" t="s">
        <v>2017</v>
      </c>
      <c r="B539" s="198" t="s">
        <v>2018</v>
      </c>
      <c r="C539" s="199">
        <v>4.32</v>
      </c>
      <c r="D539" s="199"/>
      <c r="E539" s="199"/>
      <c r="F539" s="199"/>
      <c r="G539" s="199">
        <v>4.32</v>
      </c>
    </row>
    <row r="540" s="109" customFormat="1" ht="19.9" customHeight="1" spans="1:7">
      <c r="A540" s="197" t="s">
        <v>2019</v>
      </c>
      <c r="B540" s="198" t="s">
        <v>2020</v>
      </c>
      <c r="C540" s="199">
        <v>1.08</v>
      </c>
      <c r="D540" s="199"/>
      <c r="E540" s="199"/>
      <c r="F540" s="199"/>
      <c r="G540" s="199">
        <v>1.08</v>
      </c>
    </row>
    <row r="541" s="109" customFormat="1" ht="19.9" customHeight="1" spans="1:7">
      <c r="A541" s="197" t="s">
        <v>2021</v>
      </c>
      <c r="B541" s="198" t="s">
        <v>2022</v>
      </c>
      <c r="C541" s="199">
        <v>1.08</v>
      </c>
      <c r="D541" s="199"/>
      <c r="E541" s="199"/>
      <c r="F541" s="199"/>
      <c r="G541" s="199">
        <v>1.08</v>
      </c>
    </row>
    <row r="542" s="109" customFormat="1" ht="19.9" customHeight="1" spans="1:7">
      <c r="A542" s="197" t="s">
        <v>2023</v>
      </c>
      <c r="B542" s="198" t="s">
        <v>2024</v>
      </c>
      <c r="C542" s="199">
        <v>1.08</v>
      </c>
      <c r="D542" s="199"/>
      <c r="E542" s="199"/>
      <c r="F542" s="199"/>
      <c r="G542" s="199">
        <v>1.08</v>
      </c>
    </row>
    <row r="543" s="109" customFormat="1" ht="19.9" customHeight="1" spans="1:7">
      <c r="A543" s="197" t="s">
        <v>2025</v>
      </c>
      <c r="B543" s="198" t="s">
        <v>2026</v>
      </c>
      <c r="C543" s="199">
        <v>93.2</v>
      </c>
      <c r="D543" s="199"/>
      <c r="E543" s="199"/>
      <c r="F543" s="199"/>
      <c r="G543" s="199">
        <v>93.2</v>
      </c>
    </row>
    <row r="544" s="109" customFormat="1" ht="19.9" customHeight="1" spans="1:7">
      <c r="A544" s="197" t="s">
        <v>2027</v>
      </c>
      <c r="B544" s="198" t="s">
        <v>2028</v>
      </c>
      <c r="C544" s="199">
        <v>1.08</v>
      </c>
      <c r="D544" s="199"/>
      <c r="E544" s="199"/>
      <c r="F544" s="199"/>
      <c r="G544" s="199">
        <v>1.08</v>
      </c>
    </row>
    <row r="545" s="109" customFormat="1" ht="19.9" customHeight="1" spans="1:7">
      <c r="A545" s="197" t="s">
        <v>2029</v>
      </c>
      <c r="B545" s="198" t="s">
        <v>2030</v>
      </c>
      <c r="C545" s="199">
        <v>21.87</v>
      </c>
      <c r="D545" s="199"/>
      <c r="E545" s="199"/>
      <c r="F545" s="199"/>
      <c r="G545" s="199">
        <v>21.87</v>
      </c>
    </row>
    <row r="546" s="109" customFormat="1" ht="19.9" customHeight="1" spans="1:7">
      <c r="A546" s="197" t="s">
        <v>2031</v>
      </c>
      <c r="B546" s="198" t="s">
        <v>2032</v>
      </c>
      <c r="C546" s="199">
        <v>25.22</v>
      </c>
      <c r="D546" s="199"/>
      <c r="E546" s="199"/>
      <c r="F546" s="199"/>
      <c r="G546" s="199">
        <v>25.22</v>
      </c>
    </row>
    <row r="547" s="109" customFormat="1" ht="19.9" customHeight="1" spans="1:7">
      <c r="A547" s="197" t="s">
        <v>2033</v>
      </c>
      <c r="B547" s="198" t="s">
        <v>2034</v>
      </c>
      <c r="C547" s="199">
        <v>1.62</v>
      </c>
      <c r="D547" s="199"/>
      <c r="E547" s="199"/>
      <c r="F547" s="199"/>
      <c r="G547" s="199">
        <v>1.62</v>
      </c>
    </row>
    <row r="548" s="109" customFormat="1" ht="19.9" customHeight="1" spans="1:7">
      <c r="A548" s="197" t="s">
        <v>2035</v>
      </c>
      <c r="B548" s="198" t="s">
        <v>2036</v>
      </c>
      <c r="C548" s="199">
        <v>2.16</v>
      </c>
      <c r="D548" s="199"/>
      <c r="E548" s="199"/>
      <c r="F548" s="199"/>
      <c r="G548" s="199">
        <v>2.16</v>
      </c>
    </row>
    <row r="549" s="109" customFormat="1" ht="19.9" customHeight="1" spans="1:7">
      <c r="A549" s="197" t="s">
        <v>2037</v>
      </c>
      <c r="B549" s="198" t="s">
        <v>2038</v>
      </c>
      <c r="C549" s="199">
        <v>1.62</v>
      </c>
      <c r="D549" s="199"/>
      <c r="E549" s="199"/>
      <c r="F549" s="199"/>
      <c r="G549" s="199">
        <v>1.62</v>
      </c>
    </row>
    <row r="550" s="109" customFormat="1" ht="19.9" customHeight="1" spans="1:7">
      <c r="A550" s="197" t="s">
        <v>2039</v>
      </c>
      <c r="B550" s="198" t="s">
        <v>2040</v>
      </c>
      <c r="C550" s="199">
        <v>2.16</v>
      </c>
      <c r="D550" s="199"/>
      <c r="E550" s="199"/>
      <c r="F550" s="199"/>
      <c r="G550" s="199">
        <v>2.16</v>
      </c>
    </row>
    <row r="551" s="109" customFormat="1" ht="19.9" customHeight="1" spans="1:7">
      <c r="A551" s="197" t="s">
        <v>2041</v>
      </c>
      <c r="B551" s="198" t="s">
        <v>2042</v>
      </c>
      <c r="C551" s="199">
        <v>0.81</v>
      </c>
      <c r="D551" s="199"/>
      <c r="E551" s="199"/>
      <c r="F551" s="199"/>
      <c r="G551" s="199">
        <v>0.81</v>
      </c>
    </row>
    <row r="552" s="109" customFormat="1" ht="19.9" customHeight="1" spans="1:7">
      <c r="A552" s="197" t="s">
        <v>2043</v>
      </c>
      <c r="B552" s="198" t="s">
        <v>2044</v>
      </c>
      <c r="C552" s="199">
        <v>23.69</v>
      </c>
      <c r="D552" s="199"/>
      <c r="E552" s="199"/>
      <c r="F552" s="199"/>
      <c r="G552" s="199">
        <v>23.69</v>
      </c>
    </row>
    <row r="553" s="109" customFormat="1" ht="19.9" customHeight="1" spans="1:7">
      <c r="A553" s="197" t="s">
        <v>2045</v>
      </c>
      <c r="B553" s="198" t="s">
        <v>2046</v>
      </c>
      <c r="C553" s="199">
        <v>0.32</v>
      </c>
      <c r="D553" s="199"/>
      <c r="E553" s="199"/>
      <c r="F553" s="199"/>
      <c r="G553" s="199">
        <v>0.32</v>
      </c>
    </row>
    <row r="554" s="109" customFormat="1" ht="19.9" customHeight="1" spans="1:7">
      <c r="A554" s="197" t="s">
        <v>2047</v>
      </c>
      <c r="B554" s="198" t="s">
        <v>2048</v>
      </c>
      <c r="C554" s="199">
        <v>35.1</v>
      </c>
      <c r="D554" s="199"/>
      <c r="E554" s="199"/>
      <c r="F554" s="199"/>
      <c r="G554" s="199">
        <v>35.1</v>
      </c>
    </row>
    <row r="555" s="109" customFormat="1" ht="19.9" customHeight="1" spans="1:7">
      <c r="A555" s="197" t="s">
        <v>2049</v>
      </c>
      <c r="B555" s="198" t="s">
        <v>2050</v>
      </c>
      <c r="C555" s="199">
        <v>18.17</v>
      </c>
      <c r="D555" s="199"/>
      <c r="E555" s="199"/>
      <c r="F555" s="199"/>
      <c r="G555" s="199">
        <v>18.17</v>
      </c>
    </row>
    <row r="556" s="109" customFormat="1" ht="19.9" customHeight="1" spans="1:7">
      <c r="A556" s="197" t="s">
        <v>2051</v>
      </c>
      <c r="B556" s="198" t="s">
        <v>2052</v>
      </c>
      <c r="C556" s="199">
        <v>8.45</v>
      </c>
      <c r="D556" s="199"/>
      <c r="E556" s="199">
        <v>8.45</v>
      </c>
      <c r="F556" s="199"/>
      <c r="G556" s="199"/>
    </row>
    <row r="557" s="109" customFormat="1" ht="19.9" customHeight="1" spans="1:7">
      <c r="A557" s="197" t="s">
        <v>2053</v>
      </c>
      <c r="B557" s="198" t="s">
        <v>2054</v>
      </c>
      <c r="C557" s="199">
        <v>4.54</v>
      </c>
      <c r="D557" s="199"/>
      <c r="E557" s="199">
        <v>4.54</v>
      </c>
      <c r="F557" s="199"/>
      <c r="G557" s="199"/>
    </row>
    <row r="558" s="109" customFormat="1" ht="19.9" customHeight="1" spans="1:7">
      <c r="A558" s="197" t="s">
        <v>2055</v>
      </c>
      <c r="B558" s="198" t="s">
        <v>2056</v>
      </c>
      <c r="C558" s="199">
        <v>1.7</v>
      </c>
      <c r="D558" s="199"/>
      <c r="E558" s="199">
        <v>1.7</v>
      </c>
      <c r="F558" s="199"/>
      <c r="G558" s="199"/>
    </row>
    <row r="559" s="109" customFormat="1" ht="19.9" customHeight="1" spans="1:7">
      <c r="A559" s="197" t="s">
        <v>2057</v>
      </c>
      <c r="B559" s="198" t="s">
        <v>2058</v>
      </c>
      <c r="C559" s="199">
        <v>2.21</v>
      </c>
      <c r="D559" s="199"/>
      <c r="E559" s="199">
        <v>2.21</v>
      </c>
      <c r="F559" s="199"/>
      <c r="G559" s="199"/>
    </row>
    <row r="560" s="109" customFormat="1" ht="19.9" customHeight="1" spans="1:7">
      <c r="A560" s="194" t="s">
        <v>2093</v>
      </c>
      <c r="B560" s="195" t="s">
        <v>2094</v>
      </c>
      <c r="C560" s="196">
        <v>2946.22</v>
      </c>
      <c r="D560" s="196">
        <v>2745.99</v>
      </c>
      <c r="E560" s="196">
        <v>24.03</v>
      </c>
      <c r="F560" s="196"/>
      <c r="G560" s="196">
        <v>176.2</v>
      </c>
    </row>
    <row r="561" s="109" customFormat="1" ht="19.9" customHeight="1" spans="1:7">
      <c r="A561" s="197" t="s">
        <v>1991</v>
      </c>
      <c r="B561" s="198" t="s">
        <v>1992</v>
      </c>
      <c r="C561" s="199">
        <v>2745.99</v>
      </c>
      <c r="D561" s="199">
        <v>2745.99</v>
      </c>
      <c r="E561" s="199"/>
      <c r="F561" s="199"/>
      <c r="G561" s="199"/>
    </row>
    <row r="562" s="109" customFormat="1" ht="19.9" customHeight="1" spans="1:7">
      <c r="A562" s="197" t="s">
        <v>1993</v>
      </c>
      <c r="B562" s="198" t="s">
        <v>1994</v>
      </c>
      <c r="C562" s="199">
        <v>294.48</v>
      </c>
      <c r="D562" s="199">
        <v>294.48</v>
      </c>
      <c r="E562" s="199"/>
      <c r="F562" s="199"/>
      <c r="G562" s="199"/>
    </row>
    <row r="563" s="109" customFormat="1" ht="19.9" customHeight="1" spans="1:7">
      <c r="A563" s="197" t="s">
        <v>1995</v>
      </c>
      <c r="B563" s="198" t="s">
        <v>1996</v>
      </c>
      <c r="C563" s="199">
        <v>1491.76</v>
      </c>
      <c r="D563" s="199">
        <v>1491.76</v>
      </c>
      <c r="E563" s="199"/>
      <c r="F563" s="199"/>
      <c r="G563" s="199"/>
    </row>
    <row r="564" s="109" customFormat="1" ht="19.9" customHeight="1" spans="1:7">
      <c r="A564" s="197" t="s">
        <v>1997</v>
      </c>
      <c r="B564" s="198" t="s">
        <v>1998</v>
      </c>
      <c r="C564" s="199">
        <v>125.34</v>
      </c>
      <c r="D564" s="199">
        <v>125.34</v>
      </c>
      <c r="E564" s="199"/>
      <c r="F564" s="199"/>
      <c r="G564" s="199"/>
    </row>
    <row r="565" s="109" customFormat="1" ht="19.9" customHeight="1" spans="1:7">
      <c r="A565" s="197" t="s">
        <v>1999</v>
      </c>
      <c r="B565" s="198" t="s">
        <v>2000</v>
      </c>
      <c r="C565" s="199">
        <v>40.2</v>
      </c>
      <c r="D565" s="199">
        <v>40.2</v>
      </c>
      <c r="E565" s="199"/>
      <c r="F565" s="199"/>
      <c r="G565" s="199"/>
    </row>
    <row r="566" s="109" customFormat="1" ht="19.9" customHeight="1" spans="1:7">
      <c r="A566" s="197" t="s">
        <v>2001</v>
      </c>
      <c r="B566" s="198" t="s">
        <v>2002</v>
      </c>
      <c r="C566" s="199">
        <v>262.04</v>
      </c>
      <c r="D566" s="199">
        <v>262.04</v>
      </c>
      <c r="E566" s="199"/>
      <c r="F566" s="199"/>
      <c r="G566" s="199"/>
    </row>
    <row r="567" s="109" customFormat="1" ht="19.9" customHeight="1" spans="1:7">
      <c r="A567" s="197" t="s">
        <v>2003</v>
      </c>
      <c r="B567" s="198" t="s">
        <v>2004</v>
      </c>
      <c r="C567" s="199">
        <v>127.82</v>
      </c>
      <c r="D567" s="199">
        <v>127.82</v>
      </c>
      <c r="E567" s="199"/>
      <c r="F567" s="199"/>
      <c r="G567" s="199"/>
    </row>
    <row r="568" s="109" customFormat="1" ht="19.9" customHeight="1" spans="1:7">
      <c r="A568" s="197" t="s">
        <v>2005</v>
      </c>
      <c r="B568" s="198" t="s">
        <v>2006</v>
      </c>
      <c r="C568" s="199">
        <v>31.93</v>
      </c>
      <c r="D568" s="199">
        <v>31.93</v>
      </c>
      <c r="E568" s="199"/>
      <c r="F568" s="199"/>
      <c r="G568" s="199"/>
    </row>
    <row r="569" s="109" customFormat="1" ht="19.9" customHeight="1" spans="1:7">
      <c r="A569" s="197" t="s">
        <v>2007</v>
      </c>
      <c r="B569" s="198" t="s">
        <v>2008</v>
      </c>
      <c r="C569" s="199">
        <v>1.66</v>
      </c>
      <c r="D569" s="199">
        <v>1.66</v>
      </c>
      <c r="E569" s="199"/>
      <c r="F569" s="199"/>
      <c r="G569" s="199"/>
    </row>
    <row r="570" s="109" customFormat="1" ht="19.9" customHeight="1" spans="1:7">
      <c r="A570" s="197" t="s">
        <v>2009</v>
      </c>
      <c r="B570" s="198" t="s">
        <v>2010</v>
      </c>
      <c r="C570" s="199">
        <v>199.19</v>
      </c>
      <c r="D570" s="199">
        <v>199.19</v>
      </c>
      <c r="E570" s="199"/>
      <c r="F570" s="199"/>
      <c r="G570" s="199"/>
    </row>
    <row r="571" s="109" customFormat="1" ht="19.9" customHeight="1" spans="1:7">
      <c r="A571" s="197" t="s">
        <v>2011</v>
      </c>
      <c r="B571" s="198" t="s">
        <v>2012</v>
      </c>
      <c r="C571" s="199">
        <v>14.48</v>
      </c>
      <c r="D571" s="199">
        <v>14.48</v>
      </c>
      <c r="E571" s="199"/>
      <c r="F571" s="199"/>
      <c r="G571" s="199"/>
    </row>
    <row r="572" s="109" customFormat="1" ht="19.9" customHeight="1" spans="1:7">
      <c r="A572" s="197" t="s">
        <v>2013</v>
      </c>
      <c r="B572" s="198" t="s">
        <v>2014</v>
      </c>
      <c r="C572" s="199">
        <v>157.09</v>
      </c>
      <c r="D572" s="199">
        <v>157.09</v>
      </c>
      <c r="E572" s="199"/>
      <c r="F572" s="199"/>
      <c r="G572" s="199"/>
    </row>
    <row r="573" s="109" customFormat="1" ht="19.9" customHeight="1" spans="1:7">
      <c r="A573" s="197" t="s">
        <v>2015</v>
      </c>
      <c r="B573" s="198" t="s">
        <v>2016</v>
      </c>
      <c r="C573" s="199">
        <v>176.2</v>
      </c>
      <c r="D573" s="199"/>
      <c r="E573" s="199"/>
      <c r="F573" s="199"/>
      <c r="G573" s="199">
        <v>176.2</v>
      </c>
    </row>
    <row r="574" s="109" customFormat="1" ht="19.9" customHeight="1" spans="1:7">
      <c r="A574" s="197" t="s">
        <v>2017</v>
      </c>
      <c r="B574" s="198" t="s">
        <v>2018</v>
      </c>
      <c r="C574" s="199">
        <v>5.36</v>
      </c>
      <c r="D574" s="199"/>
      <c r="E574" s="199"/>
      <c r="F574" s="199"/>
      <c r="G574" s="199">
        <v>5.36</v>
      </c>
    </row>
    <row r="575" s="109" customFormat="1" ht="19.9" customHeight="1" spans="1:7">
      <c r="A575" s="197" t="s">
        <v>2019</v>
      </c>
      <c r="B575" s="198" t="s">
        <v>2020</v>
      </c>
      <c r="C575" s="199">
        <v>1.34</v>
      </c>
      <c r="D575" s="199"/>
      <c r="E575" s="199"/>
      <c r="F575" s="199"/>
      <c r="G575" s="199">
        <v>1.34</v>
      </c>
    </row>
    <row r="576" s="109" customFormat="1" ht="19.9" customHeight="1" spans="1:7">
      <c r="A576" s="197" t="s">
        <v>2021</v>
      </c>
      <c r="B576" s="198" t="s">
        <v>2022</v>
      </c>
      <c r="C576" s="199">
        <v>1.34</v>
      </c>
      <c r="D576" s="199"/>
      <c r="E576" s="199"/>
      <c r="F576" s="199"/>
      <c r="G576" s="199">
        <v>1.34</v>
      </c>
    </row>
    <row r="577" s="109" customFormat="1" ht="19.9" customHeight="1" spans="1:7">
      <c r="A577" s="197" t="s">
        <v>2023</v>
      </c>
      <c r="B577" s="198" t="s">
        <v>2024</v>
      </c>
      <c r="C577" s="199">
        <v>1.34</v>
      </c>
      <c r="D577" s="199"/>
      <c r="E577" s="199"/>
      <c r="F577" s="199"/>
      <c r="G577" s="199">
        <v>1.34</v>
      </c>
    </row>
    <row r="578" s="109" customFormat="1" ht="19.9" customHeight="1" spans="1:7">
      <c r="A578" s="197" t="s">
        <v>2025</v>
      </c>
      <c r="B578" s="198" t="s">
        <v>2026</v>
      </c>
      <c r="C578" s="199">
        <v>8.8</v>
      </c>
      <c r="D578" s="199"/>
      <c r="E578" s="199"/>
      <c r="F578" s="199"/>
      <c r="G578" s="199">
        <v>8.8</v>
      </c>
    </row>
    <row r="579" s="109" customFormat="1" ht="19.9" customHeight="1" spans="1:7">
      <c r="A579" s="197" t="s">
        <v>2027</v>
      </c>
      <c r="B579" s="198" t="s">
        <v>2028</v>
      </c>
      <c r="C579" s="199">
        <v>1.34</v>
      </c>
      <c r="D579" s="199"/>
      <c r="E579" s="199"/>
      <c r="F579" s="199"/>
      <c r="G579" s="199">
        <v>1.34</v>
      </c>
    </row>
    <row r="580" s="109" customFormat="1" ht="19.9" customHeight="1" spans="1:7">
      <c r="A580" s="197" t="s">
        <v>2029</v>
      </c>
      <c r="B580" s="198" t="s">
        <v>2030</v>
      </c>
      <c r="C580" s="199">
        <v>20.7</v>
      </c>
      <c r="D580" s="199"/>
      <c r="E580" s="199"/>
      <c r="F580" s="199"/>
      <c r="G580" s="199">
        <v>20.7</v>
      </c>
    </row>
    <row r="581" s="109" customFormat="1" ht="19.9" customHeight="1" spans="1:7">
      <c r="A581" s="197" t="s">
        <v>2031</v>
      </c>
      <c r="B581" s="198" t="s">
        <v>2032</v>
      </c>
      <c r="C581" s="199">
        <v>21.91</v>
      </c>
      <c r="D581" s="199"/>
      <c r="E581" s="199"/>
      <c r="F581" s="199"/>
      <c r="G581" s="199">
        <v>21.91</v>
      </c>
    </row>
    <row r="582" s="109" customFormat="1" ht="19.9" customHeight="1" spans="1:7">
      <c r="A582" s="197" t="s">
        <v>2033</v>
      </c>
      <c r="B582" s="198" t="s">
        <v>2034</v>
      </c>
      <c r="C582" s="199">
        <v>2.01</v>
      </c>
      <c r="D582" s="199"/>
      <c r="E582" s="199"/>
      <c r="F582" s="199"/>
      <c r="G582" s="199">
        <v>2.01</v>
      </c>
    </row>
    <row r="583" s="109" customFormat="1" ht="19.9" customHeight="1" spans="1:7">
      <c r="A583" s="197" t="s">
        <v>2035</v>
      </c>
      <c r="B583" s="198" t="s">
        <v>2036</v>
      </c>
      <c r="C583" s="199">
        <v>2.68</v>
      </c>
      <c r="D583" s="199"/>
      <c r="E583" s="199"/>
      <c r="F583" s="199"/>
      <c r="G583" s="199">
        <v>2.68</v>
      </c>
    </row>
    <row r="584" s="109" customFormat="1" ht="19.9" customHeight="1" spans="1:7">
      <c r="A584" s="197" t="s">
        <v>2037</v>
      </c>
      <c r="B584" s="198" t="s">
        <v>2038</v>
      </c>
      <c r="C584" s="199">
        <v>2.01</v>
      </c>
      <c r="D584" s="199"/>
      <c r="E584" s="199"/>
      <c r="F584" s="199"/>
      <c r="G584" s="199">
        <v>2.01</v>
      </c>
    </row>
    <row r="585" s="109" customFormat="1" ht="19.9" customHeight="1" spans="1:7">
      <c r="A585" s="197" t="s">
        <v>2039</v>
      </c>
      <c r="B585" s="198" t="s">
        <v>2040</v>
      </c>
      <c r="C585" s="199">
        <v>2.68</v>
      </c>
      <c r="D585" s="199"/>
      <c r="E585" s="199"/>
      <c r="F585" s="199"/>
      <c r="G585" s="199">
        <v>2.68</v>
      </c>
    </row>
    <row r="586" s="109" customFormat="1" ht="19.9" customHeight="1" spans="1:7">
      <c r="A586" s="197" t="s">
        <v>2041</v>
      </c>
      <c r="B586" s="198" t="s">
        <v>2042</v>
      </c>
      <c r="C586" s="199">
        <v>1.01</v>
      </c>
      <c r="D586" s="199"/>
      <c r="E586" s="199"/>
      <c r="F586" s="199"/>
      <c r="G586" s="199">
        <v>1.01</v>
      </c>
    </row>
    <row r="587" s="109" customFormat="1" ht="19.9" customHeight="1" spans="1:7">
      <c r="A587" s="197" t="s">
        <v>2043</v>
      </c>
      <c r="B587" s="198" t="s">
        <v>2044</v>
      </c>
      <c r="C587" s="199">
        <v>38.13</v>
      </c>
      <c r="D587" s="199"/>
      <c r="E587" s="199"/>
      <c r="F587" s="199"/>
      <c r="G587" s="199">
        <v>38.13</v>
      </c>
    </row>
    <row r="588" s="109" customFormat="1" ht="19.9" customHeight="1" spans="1:7">
      <c r="A588" s="197" t="s">
        <v>2045</v>
      </c>
      <c r="B588" s="198" t="s">
        <v>2046</v>
      </c>
      <c r="C588" s="199">
        <v>0.4</v>
      </c>
      <c r="D588" s="199"/>
      <c r="E588" s="199"/>
      <c r="F588" s="199"/>
      <c r="G588" s="199">
        <v>0.4</v>
      </c>
    </row>
    <row r="589" s="109" customFormat="1" ht="19.9" customHeight="1" spans="1:7">
      <c r="A589" s="197" t="s">
        <v>2047</v>
      </c>
      <c r="B589" s="198" t="s">
        <v>2048</v>
      </c>
      <c r="C589" s="199">
        <v>43.55</v>
      </c>
      <c r="D589" s="199"/>
      <c r="E589" s="199"/>
      <c r="F589" s="199"/>
      <c r="G589" s="199">
        <v>43.55</v>
      </c>
    </row>
    <row r="590" s="109" customFormat="1" ht="19.9" customHeight="1" spans="1:7">
      <c r="A590" s="197" t="s">
        <v>2049</v>
      </c>
      <c r="B590" s="198" t="s">
        <v>2050</v>
      </c>
      <c r="C590" s="199">
        <v>21.6</v>
      </c>
      <c r="D590" s="199"/>
      <c r="E590" s="199"/>
      <c r="F590" s="199"/>
      <c r="G590" s="199">
        <v>21.6</v>
      </c>
    </row>
    <row r="591" s="109" customFormat="1" ht="19.9" customHeight="1" spans="1:7">
      <c r="A591" s="197" t="s">
        <v>2051</v>
      </c>
      <c r="B591" s="198" t="s">
        <v>2052</v>
      </c>
      <c r="C591" s="199">
        <v>24.03</v>
      </c>
      <c r="D591" s="199"/>
      <c r="E591" s="199">
        <v>24.03</v>
      </c>
      <c r="F591" s="199"/>
      <c r="G591" s="199"/>
    </row>
    <row r="592" s="109" customFormat="1" ht="19.9" customHeight="1" spans="1:7">
      <c r="A592" s="197" t="s">
        <v>2053</v>
      </c>
      <c r="B592" s="198" t="s">
        <v>2054</v>
      </c>
      <c r="C592" s="199">
        <v>12.07</v>
      </c>
      <c r="D592" s="199"/>
      <c r="E592" s="199">
        <v>12.07</v>
      </c>
      <c r="F592" s="199"/>
      <c r="G592" s="199"/>
    </row>
    <row r="593" s="109" customFormat="1" ht="19.9" customHeight="1" spans="1:7">
      <c r="A593" s="197" t="s">
        <v>2055</v>
      </c>
      <c r="B593" s="198" t="s">
        <v>2056</v>
      </c>
      <c r="C593" s="199">
        <v>5.2</v>
      </c>
      <c r="D593" s="199"/>
      <c r="E593" s="199">
        <v>5.2</v>
      </c>
      <c r="F593" s="199"/>
      <c r="G593" s="199"/>
    </row>
    <row r="594" s="109" customFormat="1" ht="19.9" customHeight="1" spans="1:7">
      <c r="A594" s="197" t="s">
        <v>2057</v>
      </c>
      <c r="B594" s="198" t="s">
        <v>2058</v>
      </c>
      <c r="C594" s="199">
        <v>6.76</v>
      </c>
      <c r="D594" s="199"/>
      <c r="E594" s="199">
        <v>6.76</v>
      </c>
      <c r="F594" s="199"/>
      <c r="G594" s="199"/>
    </row>
    <row r="595" s="109" customFormat="1" ht="19.9" customHeight="1" spans="1:7">
      <c r="A595" s="194" t="s">
        <v>2095</v>
      </c>
      <c r="B595" s="195" t="s">
        <v>2096</v>
      </c>
      <c r="C595" s="196">
        <v>1737.02</v>
      </c>
      <c r="D595" s="196">
        <v>1641.47</v>
      </c>
      <c r="E595" s="196">
        <v>4.83</v>
      </c>
      <c r="F595" s="196"/>
      <c r="G595" s="196">
        <v>90.72</v>
      </c>
    </row>
    <row r="596" s="109" customFormat="1" ht="19.9" customHeight="1" spans="1:7">
      <c r="A596" s="197" t="s">
        <v>1991</v>
      </c>
      <c r="B596" s="198" t="s">
        <v>1992</v>
      </c>
      <c r="C596" s="199">
        <v>1641.47</v>
      </c>
      <c r="D596" s="199">
        <v>1641.47</v>
      </c>
      <c r="E596" s="199"/>
      <c r="F596" s="199"/>
      <c r="G596" s="199"/>
    </row>
    <row r="597" s="109" customFormat="1" ht="19.9" customHeight="1" spans="1:7">
      <c r="A597" s="197" t="s">
        <v>1993</v>
      </c>
      <c r="B597" s="198" t="s">
        <v>1994</v>
      </c>
      <c r="C597" s="199">
        <v>180.45</v>
      </c>
      <c r="D597" s="199">
        <v>180.45</v>
      </c>
      <c r="E597" s="199"/>
      <c r="F597" s="199"/>
      <c r="G597" s="199"/>
    </row>
    <row r="598" s="109" customFormat="1" ht="19.9" customHeight="1" spans="1:7">
      <c r="A598" s="197" t="s">
        <v>1995</v>
      </c>
      <c r="B598" s="198" t="s">
        <v>1996</v>
      </c>
      <c r="C598" s="199">
        <v>864.31</v>
      </c>
      <c r="D598" s="199">
        <v>864.31</v>
      </c>
      <c r="E598" s="199"/>
      <c r="F598" s="199"/>
      <c r="G598" s="199"/>
    </row>
    <row r="599" s="109" customFormat="1" ht="19.9" customHeight="1" spans="1:7">
      <c r="A599" s="197" t="s">
        <v>1997</v>
      </c>
      <c r="B599" s="198" t="s">
        <v>1998</v>
      </c>
      <c r="C599" s="199">
        <v>77.11</v>
      </c>
      <c r="D599" s="199">
        <v>77.11</v>
      </c>
      <c r="E599" s="199"/>
      <c r="F599" s="199"/>
      <c r="G599" s="199"/>
    </row>
    <row r="600" s="109" customFormat="1" ht="19.9" customHeight="1" spans="1:7">
      <c r="A600" s="197" t="s">
        <v>1999</v>
      </c>
      <c r="B600" s="198" t="s">
        <v>2000</v>
      </c>
      <c r="C600" s="199">
        <v>24</v>
      </c>
      <c r="D600" s="199">
        <v>24</v>
      </c>
      <c r="E600" s="199"/>
      <c r="F600" s="199"/>
      <c r="G600" s="199"/>
    </row>
    <row r="601" s="109" customFormat="1" ht="19.9" customHeight="1" spans="1:7">
      <c r="A601" s="197" t="s">
        <v>2001</v>
      </c>
      <c r="B601" s="198" t="s">
        <v>2002</v>
      </c>
      <c r="C601" s="199">
        <v>164.25</v>
      </c>
      <c r="D601" s="199">
        <v>164.25</v>
      </c>
      <c r="E601" s="199"/>
      <c r="F601" s="199"/>
      <c r="G601" s="199"/>
    </row>
    <row r="602" s="109" customFormat="1" ht="19.9" customHeight="1" spans="1:7">
      <c r="A602" s="197" t="s">
        <v>2003</v>
      </c>
      <c r="B602" s="198" t="s">
        <v>2004</v>
      </c>
      <c r="C602" s="199">
        <v>80.17</v>
      </c>
      <c r="D602" s="199">
        <v>80.17</v>
      </c>
      <c r="E602" s="199"/>
      <c r="F602" s="199"/>
      <c r="G602" s="199"/>
    </row>
    <row r="603" s="109" customFormat="1" ht="19.9" customHeight="1" spans="1:7">
      <c r="A603" s="197" t="s">
        <v>2005</v>
      </c>
      <c r="B603" s="198" t="s">
        <v>2006</v>
      </c>
      <c r="C603" s="199">
        <v>20.37</v>
      </c>
      <c r="D603" s="199">
        <v>20.37</v>
      </c>
      <c r="E603" s="199"/>
      <c r="F603" s="199"/>
      <c r="G603" s="199"/>
    </row>
    <row r="604" s="109" customFormat="1" ht="19.9" customHeight="1" spans="1:7">
      <c r="A604" s="197" t="s">
        <v>2007</v>
      </c>
      <c r="B604" s="198" t="s">
        <v>2008</v>
      </c>
      <c r="C604" s="199">
        <v>1.04</v>
      </c>
      <c r="D604" s="199">
        <v>1.04</v>
      </c>
      <c r="E604" s="199"/>
      <c r="F604" s="199"/>
      <c r="G604" s="199"/>
    </row>
    <row r="605" s="109" customFormat="1" ht="19.9" customHeight="1" spans="1:7">
      <c r="A605" s="197" t="s">
        <v>2009</v>
      </c>
      <c r="B605" s="198" t="s">
        <v>2010</v>
      </c>
      <c r="C605" s="199">
        <v>124.94</v>
      </c>
      <c r="D605" s="199">
        <v>124.94</v>
      </c>
      <c r="E605" s="199"/>
      <c r="F605" s="199"/>
      <c r="G605" s="199"/>
    </row>
    <row r="606" s="109" customFormat="1" ht="19.9" customHeight="1" spans="1:7">
      <c r="A606" s="197" t="s">
        <v>2011</v>
      </c>
      <c r="B606" s="198" t="s">
        <v>2012</v>
      </c>
      <c r="C606" s="199">
        <v>8.64</v>
      </c>
      <c r="D606" s="199">
        <v>8.64</v>
      </c>
      <c r="E606" s="199"/>
      <c r="F606" s="199"/>
      <c r="G606" s="199"/>
    </row>
    <row r="607" s="109" customFormat="1" ht="19.9" customHeight="1" spans="1:7">
      <c r="A607" s="197" t="s">
        <v>2013</v>
      </c>
      <c r="B607" s="198" t="s">
        <v>2014</v>
      </c>
      <c r="C607" s="199">
        <v>96.19</v>
      </c>
      <c r="D607" s="199">
        <v>96.19</v>
      </c>
      <c r="E607" s="199"/>
      <c r="F607" s="199"/>
      <c r="G607" s="199"/>
    </row>
    <row r="608" s="109" customFormat="1" ht="19.9" customHeight="1" spans="1:7">
      <c r="A608" s="197" t="s">
        <v>2015</v>
      </c>
      <c r="B608" s="198" t="s">
        <v>2016</v>
      </c>
      <c r="C608" s="199">
        <v>90.72</v>
      </c>
      <c r="D608" s="199"/>
      <c r="E608" s="199"/>
      <c r="F608" s="199"/>
      <c r="G608" s="199">
        <v>90.72</v>
      </c>
    </row>
    <row r="609" s="109" customFormat="1" ht="19.9" customHeight="1" spans="1:7">
      <c r="A609" s="197" t="s">
        <v>2017</v>
      </c>
      <c r="B609" s="198" t="s">
        <v>2018</v>
      </c>
      <c r="C609" s="199">
        <v>2.8</v>
      </c>
      <c r="D609" s="199"/>
      <c r="E609" s="199"/>
      <c r="F609" s="199"/>
      <c r="G609" s="199">
        <v>2.8</v>
      </c>
    </row>
    <row r="610" s="109" customFormat="1" ht="19.9" customHeight="1" spans="1:7">
      <c r="A610" s="197" t="s">
        <v>2019</v>
      </c>
      <c r="B610" s="198" t="s">
        <v>2020</v>
      </c>
      <c r="C610" s="199">
        <v>0.8</v>
      </c>
      <c r="D610" s="199"/>
      <c r="E610" s="199"/>
      <c r="F610" s="199"/>
      <c r="G610" s="199">
        <v>0.8</v>
      </c>
    </row>
    <row r="611" s="109" customFormat="1" ht="19.9" customHeight="1" spans="1:7">
      <c r="A611" s="197" t="s">
        <v>2021</v>
      </c>
      <c r="B611" s="198" t="s">
        <v>2022</v>
      </c>
      <c r="C611" s="199">
        <v>0.8</v>
      </c>
      <c r="D611" s="199"/>
      <c r="E611" s="199"/>
      <c r="F611" s="199"/>
      <c r="G611" s="199">
        <v>0.8</v>
      </c>
    </row>
    <row r="612" s="109" customFormat="1" ht="19.9" customHeight="1" spans="1:7">
      <c r="A612" s="197" t="s">
        <v>2023</v>
      </c>
      <c r="B612" s="198" t="s">
        <v>2024</v>
      </c>
      <c r="C612" s="199">
        <v>0.8</v>
      </c>
      <c r="D612" s="199"/>
      <c r="E612" s="199"/>
      <c r="F612" s="199"/>
      <c r="G612" s="199">
        <v>0.8</v>
      </c>
    </row>
    <row r="613" s="109" customFormat="1" ht="19.9" customHeight="1" spans="1:7">
      <c r="A613" s="197" t="s">
        <v>2025</v>
      </c>
      <c r="B613" s="198" t="s">
        <v>2026</v>
      </c>
      <c r="C613" s="199">
        <v>4</v>
      </c>
      <c r="D613" s="199"/>
      <c r="E613" s="199"/>
      <c r="F613" s="199"/>
      <c r="G613" s="199">
        <v>4</v>
      </c>
    </row>
    <row r="614" s="109" customFormat="1" ht="19.9" customHeight="1" spans="1:7">
      <c r="A614" s="197" t="s">
        <v>2027</v>
      </c>
      <c r="B614" s="198" t="s">
        <v>2028</v>
      </c>
      <c r="C614" s="199">
        <v>0.8</v>
      </c>
      <c r="D614" s="199"/>
      <c r="E614" s="199"/>
      <c r="F614" s="199"/>
      <c r="G614" s="199">
        <v>0.8</v>
      </c>
    </row>
    <row r="615" s="109" customFormat="1" ht="19.9" customHeight="1" spans="1:7">
      <c r="A615" s="197" t="s">
        <v>2029</v>
      </c>
      <c r="B615" s="198" t="s">
        <v>2030</v>
      </c>
      <c r="C615" s="199">
        <v>11.56</v>
      </c>
      <c r="D615" s="199"/>
      <c r="E615" s="199"/>
      <c r="F615" s="199"/>
      <c r="G615" s="199">
        <v>11.56</v>
      </c>
    </row>
    <row r="616" s="109" customFormat="1" ht="19.9" customHeight="1" spans="1:7">
      <c r="A616" s="197" t="s">
        <v>2031</v>
      </c>
      <c r="B616" s="198" t="s">
        <v>2032</v>
      </c>
      <c r="C616" s="199">
        <v>14.78</v>
      </c>
      <c r="D616" s="199"/>
      <c r="E616" s="199"/>
      <c r="F616" s="199"/>
      <c r="G616" s="199">
        <v>14.78</v>
      </c>
    </row>
    <row r="617" s="109" customFormat="1" ht="19.9" customHeight="1" spans="1:7">
      <c r="A617" s="197" t="s">
        <v>2033</v>
      </c>
      <c r="B617" s="198" t="s">
        <v>2034</v>
      </c>
      <c r="C617" s="199">
        <v>1.2</v>
      </c>
      <c r="D617" s="199"/>
      <c r="E617" s="199"/>
      <c r="F617" s="199"/>
      <c r="G617" s="199">
        <v>1.2</v>
      </c>
    </row>
    <row r="618" s="109" customFormat="1" ht="19.9" customHeight="1" spans="1:7">
      <c r="A618" s="197" t="s">
        <v>2035</v>
      </c>
      <c r="B618" s="198" t="s">
        <v>2036</v>
      </c>
      <c r="C618" s="199">
        <v>1.6</v>
      </c>
      <c r="D618" s="199"/>
      <c r="E618" s="199"/>
      <c r="F618" s="199"/>
      <c r="G618" s="199">
        <v>1.6</v>
      </c>
    </row>
    <row r="619" s="109" customFormat="1" ht="19.9" customHeight="1" spans="1:7">
      <c r="A619" s="197" t="s">
        <v>2037</v>
      </c>
      <c r="B619" s="198" t="s">
        <v>2038</v>
      </c>
      <c r="C619" s="199">
        <v>1.2</v>
      </c>
      <c r="D619" s="199"/>
      <c r="E619" s="199"/>
      <c r="F619" s="199"/>
      <c r="G619" s="199">
        <v>1.2</v>
      </c>
    </row>
    <row r="620" s="109" customFormat="1" ht="19.9" customHeight="1" spans="1:7">
      <c r="A620" s="197" t="s">
        <v>2039</v>
      </c>
      <c r="B620" s="198" t="s">
        <v>2040</v>
      </c>
      <c r="C620" s="199">
        <v>1.6</v>
      </c>
      <c r="D620" s="199"/>
      <c r="E620" s="199"/>
      <c r="F620" s="199"/>
      <c r="G620" s="199">
        <v>1.6</v>
      </c>
    </row>
    <row r="621" s="109" customFormat="1" ht="19.9" customHeight="1" spans="1:7">
      <c r="A621" s="197" t="s">
        <v>2041</v>
      </c>
      <c r="B621" s="198" t="s">
        <v>2042</v>
      </c>
      <c r="C621" s="199">
        <v>0.6</v>
      </c>
      <c r="D621" s="199"/>
      <c r="E621" s="199"/>
      <c r="F621" s="199"/>
      <c r="G621" s="199">
        <v>0.6</v>
      </c>
    </row>
    <row r="622" s="109" customFormat="1" ht="19.9" customHeight="1" spans="1:7">
      <c r="A622" s="197" t="s">
        <v>2043</v>
      </c>
      <c r="B622" s="198" t="s">
        <v>2044</v>
      </c>
      <c r="C622" s="199">
        <v>22.3</v>
      </c>
      <c r="D622" s="199"/>
      <c r="E622" s="199"/>
      <c r="F622" s="199"/>
      <c r="G622" s="199">
        <v>22.3</v>
      </c>
    </row>
    <row r="623" s="109" customFormat="1" ht="19.9" customHeight="1" spans="1:7">
      <c r="A623" s="197" t="s">
        <v>2045</v>
      </c>
      <c r="B623" s="198" t="s">
        <v>2046</v>
      </c>
      <c r="C623" s="199">
        <v>0.24</v>
      </c>
      <c r="D623" s="199"/>
      <c r="E623" s="199"/>
      <c r="F623" s="199"/>
      <c r="G623" s="199">
        <v>0.24</v>
      </c>
    </row>
    <row r="624" s="109" customFormat="1" ht="19.9" customHeight="1" spans="1:7">
      <c r="A624" s="197" t="s">
        <v>2047</v>
      </c>
      <c r="B624" s="198" t="s">
        <v>2048</v>
      </c>
      <c r="C624" s="199">
        <v>24</v>
      </c>
      <c r="D624" s="199"/>
      <c r="E624" s="199"/>
      <c r="F624" s="199"/>
      <c r="G624" s="199">
        <v>24</v>
      </c>
    </row>
    <row r="625" s="109" customFormat="1" ht="19.9" customHeight="1" spans="1:7">
      <c r="A625" s="197" t="s">
        <v>2049</v>
      </c>
      <c r="B625" s="198" t="s">
        <v>2050</v>
      </c>
      <c r="C625" s="199">
        <v>1.64</v>
      </c>
      <c r="D625" s="199"/>
      <c r="E625" s="199"/>
      <c r="F625" s="199"/>
      <c r="G625" s="199">
        <v>1.64</v>
      </c>
    </row>
    <row r="626" s="109" customFormat="1" ht="19.9" customHeight="1" spans="1:7">
      <c r="A626" s="197" t="s">
        <v>2051</v>
      </c>
      <c r="B626" s="198" t="s">
        <v>2052</v>
      </c>
      <c r="C626" s="199">
        <v>4.83</v>
      </c>
      <c r="D626" s="199"/>
      <c r="E626" s="199">
        <v>4.83</v>
      </c>
      <c r="F626" s="199"/>
      <c r="G626" s="199"/>
    </row>
    <row r="627" s="109" customFormat="1" ht="19.9" customHeight="1" spans="1:7">
      <c r="A627" s="197" t="s">
        <v>2053</v>
      </c>
      <c r="B627" s="198" t="s">
        <v>2054</v>
      </c>
      <c r="C627" s="199">
        <v>2.3</v>
      </c>
      <c r="D627" s="199"/>
      <c r="E627" s="199">
        <v>2.3</v>
      </c>
      <c r="F627" s="199"/>
      <c r="G627" s="199"/>
    </row>
    <row r="628" s="109" customFormat="1" ht="19.9" customHeight="1" spans="1:7">
      <c r="A628" s="197" t="s">
        <v>2055</v>
      </c>
      <c r="B628" s="198" t="s">
        <v>2056</v>
      </c>
      <c r="C628" s="199">
        <v>1.1</v>
      </c>
      <c r="D628" s="199"/>
      <c r="E628" s="199">
        <v>1.1</v>
      </c>
      <c r="F628" s="199"/>
      <c r="G628" s="199"/>
    </row>
    <row r="629" s="109" customFormat="1" ht="19.9" customHeight="1" spans="1:7">
      <c r="A629" s="197" t="s">
        <v>2057</v>
      </c>
      <c r="B629" s="198" t="s">
        <v>2058</v>
      </c>
      <c r="C629" s="199">
        <v>1.43</v>
      </c>
      <c r="D629" s="199"/>
      <c r="E629" s="199">
        <v>1.43</v>
      </c>
      <c r="F629" s="199"/>
      <c r="G629" s="199"/>
    </row>
    <row r="630" s="109" customFormat="1" ht="19.9" customHeight="1" spans="1:7">
      <c r="A630" s="194" t="s">
        <v>2097</v>
      </c>
      <c r="B630" s="195" t="s">
        <v>2098</v>
      </c>
      <c r="C630" s="196">
        <v>678.54</v>
      </c>
      <c r="D630" s="196">
        <v>641.5</v>
      </c>
      <c r="E630" s="196"/>
      <c r="F630" s="196"/>
      <c r="G630" s="196">
        <v>37.04</v>
      </c>
    </row>
    <row r="631" s="109" customFormat="1" ht="19.9" customHeight="1" spans="1:7">
      <c r="A631" s="197" t="s">
        <v>1991</v>
      </c>
      <c r="B631" s="198" t="s">
        <v>1992</v>
      </c>
      <c r="C631" s="199">
        <v>641.5</v>
      </c>
      <c r="D631" s="199">
        <v>641.5</v>
      </c>
      <c r="E631" s="199"/>
      <c r="F631" s="199"/>
      <c r="G631" s="199"/>
    </row>
    <row r="632" s="109" customFormat="1" ht="19.9" customHeight="1" spans="1:7">
      <c r="A632" s="197" t="s">
        <v>1993</v>
      </c>
      <c r="B632" s="198" t="s">
        <v>1994</v>
      </c>
      <c r="C632" s="199">
        <v>71.9</v>
      </c>
      <c r="D632" s="199">
        <v>71.9</v>
      </c>
      <c r="E632" s="199"/>
      <c r="F632" s="199"/>
      <c r="G632" s="199"/>
    </row>
    <row r="633" s="109" customFormat="1" ht="19.9" customHeight="1" spans="1:7">
      <c r="A633" s="197" t="s">
        <v>1995</v>
      </c>
      <c r="B633" s="198" t="s">
        <v>1996</v>
      </c>
      <c r="C633" s="199">
        <v>346.1</v>
      </c>
      <c r="D633" s="199">
        <v>346.1</v>
      </c>
      <c r="E633" s="199"/>
      <c r="F633" s="199"/>
      <c r="G633" s="199"/>
    </row>
    <row r="634" s="109" customFormat="1" ht="19.9" customHeight="1" spans="1:7">
      <c r="A634" s="197" t="s">
        <v>1997</v>
      </c>
      <c r="B634" s="198" t="s">
        <v>1998</v>
      </c>
      <c r="C634" s="199">
        <v>30.68</v>
      </c>
      <c r="D634" s="199">
        <v>30.68</v>
      </c>
      <c r="E634" s="199"/>
      <c r="F634" s="199"/>
      <c r="G634" s="199"/>
    </row>
    <row r="635" s="109" customFormat="1" ht="19.9" customHeight="1" spans="1:7">
      <c r="A635" s="197" t="s">
        <v>1999</v>
      </c>
      <c r="B635" s="198" t="s">
        <v>2000</v>
      </c>
      <c r="C635" s="199">
        <v>9.6</v>
      </c>
      <c r="D635" s="199">
        <v>9.6</v>
      </c>
      <c r="E635" s="199"/>
      <c r="F635" s="199"/>
      <c r="G635" s="199"/>
    </row>
    <row r="636" s="109" customFormat="1" ht="19.9" customHeight="1" spans="1:7">
      <c r="A636" s="197" t="s">
        <v>2001</v>
      </c>
      <c r="B636" s="198" t="s">
        <v>2002</v>
      </c>
      <c r="C636" s="199">
        <v>65.84</v>
      </c>
      <c r="D636" s="199">
        <v>65.84</v>
      </c>
      <c r="E636" s="199"/>
      <c r="F636" s="199"/>
      <c r="G636" s="199"/>
    </row>
    <row r="637" s="109" customFormat="1" ht="19.9" customHeight="1" spans="1:7">
      <c r="A637" s="197" t="s">
        <v>2003</v>
      </c>
      <c r="B637" s="198" t="s">
        <v>2004</v>
      </c>
      <c r="C637" s="199">
        <v>32.13</v>
      </c>
      <c r="D637" s="199">
        <v>32.13</v>
      </c>
      <c r="E637" s="199"/>
      <c r="F637" s="199"/>
      <c r="G637" s="199"/>
    </row>
    <row r="638" s="109" customFormat="1" ht="19.9" customHeight="1" spans="1:7">
      <c r="A638" s="197" t="s">
        <v>2005</v>
      </c>
      <c r="B638" s="198" t="s">
        <v>2006</v>
      </c>
      <c r="C638" s="199">
        <v>7.91</v>
      </c>
      <c r="D638" s="199">
        <v>7.91</v>
      </c>
      <c r="E638" s="199"/>
      <c r="F638" s="199"/>
      <c r="G638" s="199"/>
    </row>
    <row r="639" s="109" customFormat="1" ht="19.9" customHeight="1" spans="1:7">
      <c r="A639" s="197" t="s">
        <v>2007</v>
      </c>
      <c r="B639" s="198" t="s">
        <v>2008</v>
      </c>
      <c r="C639" s="199">
        <v>0.42</v>
      </c>
      <c r="D639" s="199">
        <v>0.42</v>
      </c>
      <c r="E639" s="199"/>
      <c r="F639" s="199"/>
      <c r="G639" s="199"/>
    </row>
    <row r="640" s="109" customFormat="1" ht="19.9" customHeight="1" spans="1:7">
      <c r="A640" s="197" t="s">
        <v>2009</v>
      </c>
      <c r="B640" s="198" t="s">
        <v>2010</v>
      </c>
      <c r="C640" s="199">
        <v>50.08</v>
      </c>
      <c r="D640" s="199">
        <v>50.08</v>
      </c>
      <c r="E640" s="199"/>
      <c r="F640" s="199"/>
      <c r="G640" s="199"/>
    </row>
    <row r="641" s="109" customFormat="1" ht="19.9" customHeight="1" spans="1:7">
      <c r="A641" s="197" t="s">
        <v>2011</v>
      </c>
      <c r="B641" s="198" t="s">
        <v>2012</v>
      </c>
      <c r="C641" s="199">
        <v>3.46</v>
      </c>
      <c r="D641" s="199">
        <v>3.46</v>
      </c>
      <c r="E641" s="199"/>
      <c r="F641" s="199"/>
      <c r="G641" s="199"/>
    </row>
    <row r="642" s="109" customFormat="1" ht="19.9" customHeight="1" spans="1:7">
      <c r="A642" s="197" t="s">
        <v>2013</v>
      </c>
      <c r="B642" s="198" t="s">
        <v>2014</v>
      </c>
      <c r="C642" s="199">
        <v>23.38</v>
      </c>
      <c r="D642" s="199">
        <v>23.38</v>
      </c>
      <c r="E642" s="199"/>
      <c r="F642" s="199"/>
      <c r="G642" s="199"/>
    </row>
    <row r="643" s="109" customFormat="1" ht="19.9" customHeight="1" spans="1:7">
      <c r="A643" s="197" t="s">
        <v>2015</v>
      </c>
      <c r="B643" s="198" t="s">
        <v>2016</v>
      </c>
      <c r="C643" s="199">
        <v>37.04</v>
      </c>
      <c r="D643" s="199"/>
      <c r="E643" s="199"/>
      <c r="F643" s="199"/>
      <c r="G643" s="199">
        <v>37.04</v>
      </c>
    </row>
    <row r="644" s="109" customFormat="1" ht="19.9" customHeight="1" spans="1:7">
      <c r="A644" s="197" t="s">
        <v>2017</v>
      </c>
      <c r="B644" s="198" t="s">
        <v>2018</v>
      </c>
      <c r="C644" s="199">
        <v>1.12</v>
      </c>
      <c r="D644" s="199"/>
      <c r="E644" s="199"/>
      <c r="F644" s="199"/>
      <c r="G644" s="199">
        <v>1.12</v>
      </c>
    </row>
    <row r="645" s="109" customFormat="1" ht="19.9" customHeight="1" spans="1:7">
      <c r="A645" s="197" t="s">
        <v>2019</v>
      </c>
      <c r="B645" s="198" t="s">
        <v>2020</v>
      </c>
      <c r="C645" s="199">
        <v>0.32</v>
      </c>
      <c r="D645" s="199"/>
      <c r="E645" s="199"/>
      <c r="F645" s="199"/>
      <c r="G645" s="199">
        <v>0.32</v>
      </c>
    </row>
    <row r="646" s="109" customFormat="1" ht="19.9" customHeight="1" spans="1:7">
      <c r="A646" s="197" t="s">
        <v>2021</v>
      </c>
      <c r="B646" s="198" t="s">
        <v>2022</v>
      </c>
      <c r="C646" s="199">
        <v>0.32</v>
      </c>
      <c r="D646" s="199"/>
      <c r="E646" s="199"/>
      <c r="F646" s="199"/>
      <c r="G646" s="199">
        <v>0.32</v>
      </c>
    </row>
    <row r="647" s="109" customFormat="1" ht="19.9" customHeight="1" spans="1:7">
      <c r="A647" s="197" t="s">
        <v>2023</v>
      </c>
      <c r="B647" s="198" t="s">
        <v>2024</v>
      </c>
      <c r="C647" s="199">
        <v>0.32</v>
      </c>
      <c r="D647" s="199"/>
      <c r="E647" s="199"/>
      <c r="F647" s="199"/>
      <c r="G647" s="199">
        <v>0.32</v>
      </c>
    </row>
    <row r="648" s="109" customFormat="1" ht="19.9" customHeight="1" spans="1:7">
      <c r="A648" s="197" t="s">
        <v>2025</v>
      </c>
      <c r="B648" s="198" t="s">
        <v>2026</v>
      </c>
      <c r="C648" s="199">
        <v>1.6</v>
      </c>
      <c r="D648" s="199"/>
      <c r="E648" s="199"/>
      <c r="F648" s="199"/>
      <c r="G648" s="199">
        <v>1.6</v>
      </c>
    </row>
    <row r="649" s="109" customFormat="1" ht="19.9" customHeight="1" spans="1:7">
      <c r="A649" s="197" t="s">
        <v>2027</v>
      </c>
      <c r="B649" s="198" t="s">
        <v>2028</v>
      </c>
      <c r="C649" s="199">
        <v>0.32</v>
      </c>
      <c r="D649" s="199"/>
      <c r="E649" s="199"/>
      <c r="F649" s="199"/>
      <c r="G649" s="199">
        <v>0.32</v>
      </c>
    </row>
    <row r="650" s="109" customFormat="1" ht="19.9" customHeight="1" spans="1:7">
      <c r="A650" s="197" t="s">
        <v>2029</v>
      </c>
      <c r="B650" s="198" t="s">
        <v>2030</v>
      </c>
      <c r="C650" s="199">
        <v>4.68</v>
      </c>
      <c r="D650" s="199"/>
      <c r="E650" s="199"/>
      <c r="F650" s="199"/>
      <c r="G650" s="199">
        <v>4.68</v>
      </c>
    </row>
    <row r="651" s="109" customFormat="1" ht="19.9" customHeight="1" spans="1:7">
      <c r="A651" s="197" t="s">
        <v>2031</v>
      </c>
      <c r="B651" s="198" t="s">
        <v>2032</v>
      </c>
      <c r="C651" s="199">
        <v>6.46</v>
      </c>
      <c r="D651" s="199"/>
      <c r="E651" s="199"/>
      <c r="F651" s="199"/>
      <c r="G651" s="199">
        <v>6.46</v>
      </c>
    </row>
    <row r="652" s="109" customFormat="1" ht="19.9" customHeight="1" spans="1:7">
      <c r="A652" s="197" t="s">
        <v>2033</v>
      </c>
      <c r="B652" s="198" t="s">
        <v>2034</v>
      </c>
      <c r="C652" s="199">
        <v>0.48</v>
      </c>
      <c r="D652" s="199"/>
      <c r="E652" s="199"/>
      <c r="F652" s="199"/>
      <c r="G652" s="199">
        <v>0.48</v>
      </c>
    </row>
    <row r="653" s="109" customFormat="1" ht="19.9" customHeight="1" spans="1:7">
      <c r="A653" s="197" t="s">
        <v>2035</v>
      </c>
      <c r="B653" s="198" t="s">
        <v>2036</v>
      </c>
      <c r="C653" s="199">
        <v>0.64</v>
      </c>
      <c r="D653" s="199"/>
      <c r="E653" s="199"/>
      <c r="F653" s="199"/>
      <c r="G653" s="199">
        <v>0.64</v>
      </c>
    </row>
    <row r="654" s="109" customFormat="1" ht="19.9" customHeight="1" spans="1:7">
      <c r="A654" s="197" t="s">
        <v>2037</v>
      </c>
      <c r="B654" s="198" t="s">
        <v>2038</v>
      </c>
      <c r="C654" s="199">
        <v>0.48</v>
      </c>
      <c r="D654" s="199"/>
      <c r="E654" s="199"/>
      <c r="F654" s="199"/>
      <c r="G654" s="199">
        <v>0.48</v>
      </c>
    </row>
    <row r="655" s="109" customFormat="1" ht="19.9" customHeight="1" spans="1:7">
      <c r="A655" s="197" t="s">
        <v>2039</v>
      </c>
      <c r="B655" s="198" t="s">
        <v>2040</v>
      </c>
      <c r="C655" s="199">
        <v>0.64</v>
      </c>
      <c r="D655" s="199"/>
      <c r="E655" s="199"/>
      <c r="F655" s="199"/>
      <c r="G655" s="199">
        <v>0.64</v>
      </c>
    </row>
    <row r="656" s="109" customFormat="1" ht="19.9" customHeight="1" spans="1:7">
      <c r="A656" s="197" t="s">
        <v>2041</v>
      </c>
      <c r="B656" s="198" t="s">
        <v>2042</v>
      </c>
      <c r="C656" s="199">
        <v>0.24</v>
      </c>
      <c r="D656" s="199"/>
      <c r="E656" s="199"/>
      <c r="F656" s="199"/>
      <c r="G656" s="199">
        <v>0.24</v>
      </c>
    </row>
    <row r="657" s="109" customFormat="1" ht="19.9" customHeight="1" spans="1:7">
      <c r="A657" s="197" t="s">
        <v>2043</v>
      </c>
      <c r="B657" s="198" t="s">
        <v>2044</v>
      </c>
      <c r="C657" s="199">
        <v>8.92</v>
      </c>
      <c r="D657" s="199"/>
      <c r="E657" s="199"/>
      <c r="F657" s="199"/>
      <c r="G657" s="199">
        <v>8.92</v>
      </c>
    </row>
    <row r="658" s="109" customFormat="1" ht="19.9" customHeight="1" spans="1:7">
      <c r="A658" s="197" t="s">
        <v>2045</v>
      </c>
      <c r="B658" s="198" t="s">
        <v>2046</v>
      </c>
      <c r="C658" s="199">
        <v>0.1</v>
      </c>
      <c r="D658" s="199"/>
      <c r="E658" s="199"/>
      <c r="F658" s="199"/>
      <c r="G658" s="199">
        <v>0.1</v>
      </c>
    </row>
    <row r="659" s="109" customFormat="1" ht="19.9" customHeight="1" spans="1:7">
      <c r="A659" s="197" t="s">
        <v>2047</v>
      </c>
      <c r="B659" s="198" t="s">
        <v>2048</v>
      </c>
      <c r="C659" s="199">
        <v>9.6</v>
      </c>
      <c r="D659" s="199"/>
      <c r="E659" s="199"/>
      <c r="F659" s="199"/>
      <c r="G659" s="199">
        <v>9.6</v>
      </c>
    </row>
    <row r="660" s="109" customFormat="1" ht="19.9" customHeight="1" spans="1:7">
      <c r="A660" s="197" t="s">
        <v>2049</v>
      </c>
      <c r="B660" s="198" t="s">
        <v>2050</v>
      </c>
      <c r="C660" s="199">
        <v>0.8</v>
      </c>
      <c r="D660" s="199"/>
      <c r="E660" s="199"/>
      <c r="F660" s="199"/>
      <c r="G660" s="199">
        <v>0.8</v>
      </c>
    </row>
    <row r="661" s="109" customFormat="1" ht="19.9" customHeight="1" spans="1:7">
      <c r="A661" s="194" t="s">
        <v>2099</v>
      </c>
      <c r="B661" s="195" t="s">
        <v>2100</v>
      </c>
      <c r="C661" s="196">
        <v>862.43</v>
      </c>
      <c r="D661" s="196">
        <v>814</v>
      </c>
      <c r="E661" s="196">
        <v>0.23</v>
      </c>
      <c r="F661" s="196"/>
      <c r="G661" s="196">
        <v>48.2</v>
      </c>
    </row>
    <row r="662" s="109" customFormat="1" ht="19.9" customHeight="1" spans="1:7">
      <c r="A662" s="197" t="s">
        <v>1991</v>
      </c>
      <c r="B662" s="198" t="s">
        <v>1992</v>
      </c>
      <c r="C662" s="199">
        <v>814</v>
      </c>
      <c r="D662" s="199">
        <v>814</v>
      </c>
      <c r="E662" s="199"/>
      <c r="F662" s="199"/>
      <c r="G662" s="199"/>
    </row>
    <row r="663" s="109" customFormat="1" ht="19.9" customHeight="1" spans="1:7">
      <c r="A663" s="197" t="s">
        <v>1993</v>
      </c>
      <c r="B663" s="198" t="s">
        <v>1994</v>
      </c>
      <c r="C663" s="199">
        <v>91.96</v>
      </c>
      <c r="D663" s="199">
        <v>91.96</v>
      </c>
      <c r="E663" s="199"/>
      <c r="F663" s="199"/>
      <c r="G663" s="199"/>
    </row>
    <row r="664" s="109" customFormat="1" ht="19.9" customHeight="1" spans="1:7">
      <c r="A664" s="197" t="s">
        <v>1995</v>
      </c>
      <c r="B664" s="198" t="s">
        <v>1996</v>
      </c>
      <c r="C664" s="199">
        <v>398.7</v>
      </c>
      <c r="D664" s="199">
        <v>398.7</v>
      </c>
      <c r="E664" s="199"/>
      <c r="F664" s="199"/>
      <c r="G664" s="199"/>
    </row>
    <row r="665" s="109" customFormat="1" ht="19.9" customHeight="1" spans="1:7">
      <c r="A665" s="197" t="s">
        <v>1997</v>
      </c>
      <c r="B665" s="198" t="s">
        <v>1998</v>
      </c>
      <c r="C665" s="199">
        <v>35.78</v>
      </c>
      <c r="D665" s="199">
        <v>35.78</v>
      </c>
      <c r="E665" s="199"/>
      <c r="F665" s="199"/>
      <c r="G665" s="199"/>
    </row>
    <row r="666" s="109" customFormat="1" ht="19.9" customHeight="1" spans="1:7">
      <c r="A666" s="197" t="s">
        <v>1999</v>
      </c>
      <c r="B666" s="198" t="s">
        <v>2000</v>
      </c>
      <c r="C666" s="199">
        <v>13.2</v>
      </c>
      <c r="D666" s="199">
        <v>13.2</v>
      </c>
      <c r="E666" s="199"/>
      <c r="F666" s="199"/>
      <c r="G666" s="199"/>
    </row>
    <row r="667" s="109" customFormat="1" ht="19.9" customHeight="1" spans="1:7">
      <c r="A667" s="197" t="s">
        <v>2001</v>
      </c>
      <c r="B667" s="198" t="s">
        <v>2002</v>
      </c>
      <c r="C667" s="199">
        <v>77.23</v>
      </c>
      <c r="D667" s="199">
        <v>77.23</v>
      </c>
      <c r="E667" s="199"/>
      <c r="F667" s="199"/>
      <c r="G667" s="199"/>
    </row>
    <row r="668" s="109" customFormat="1" ht="19.9" customHeight="1" spans="1:7">
      <c r="A668" s="197" t="s">
        <v>2003</v>
      </c>
      <c r="B668" s="198" t="s">
        <v>2004</v>
      </c>
      <c r="C668" s="199">
        <v>37.78</v>
      </c>
      <c r="D668" s="199">
        <v>37.78</v>
      </c>
      <c r="E668" s="199"/>
      <c r="F668" s="199"/>
      <c r="G668" s="199"/>
    </row>
    <row r="669" s="109" customFormat="1" ht="19.9" customHeight="1" spans="1:7">
      <c r="A669" s="197" t="s">
        <v>2005</v>
      </c>
      <c r="B669" s="198" t="s">
        <v>2006</v>
      </c>
      <c r="C669" s="199">
        <v>9.11</v>
      </c>
      <c r="D669" s="199">
        <v>9.11</v>
      </c>
      <c r="E669" s="199"/>
      <c r="F669" s="199"/>
      <c r="G669" s="199"/>
    </row>
    <row r="670" s="109" customFormat="1" ht="19.9" customHeight="1" spans="1:7">
      <c r="A670" s="197" t="s">
        <v>2007</v>
      </c>
      <c r="B670" s="198" t="s">
        <v>2008</v>
      </c>
      <c r="C670" s="199">
        <v>0.49</v>
      </c>
      <c r="D670" s="199">
        <v>0.49</v>
      </c>
      <c r="E670" s="199"/>
      <c r="F670" s="199"/>
      <c r="G670" s="199"/>
    </row>
    <row r="671" s="109" customFormat="1" ht="19.9" customHeight="1" spans="1:7">
      <c r="A671" s="197" t="s">
        <v>2009</v>
      </c>
      <c r="B671" s="198" t="s">
        <v>2010</v>
      </c>
      <c r="C671" s="199">
        <v>58.88</v>
      </c>
      <c r="D671" s="199">
        <v>58.88</v>
      </c>
      <c r="E671" s="199"/>
      <c r="F671" s="199"/>
      <c r="G671" s="199"/>
    </row>
    <row r="672" s="109" customFormat="1" ht="19.9" customHeight="1" spans="1:7">
      <c r="A672" s="197" t="s">
        <v>2011</v>
      </c>
      <c r="B672" s="198" t="s">
        <v>2012</v>
      </c>
      <c r="C672" s="199">
        <v>4.75</v>
      </c>
      <c r="D672" s="199">
        <v>4.75</v>
      </c>
      <c r="E672" s="199"/>
      <c r="F672" s="199"/>
      <c r="G672" s="199"/>
    </row>
    <row r="673" s="109" customFormat="1" ht="19.9" customHeight="1" spans="1:7">
      <c r="A673" s="197" t="s">
        <v>2013</v>
      </c>
      <c r="B673" s="198" t="s">
        <v>2014</v>
      </c>
      <c r="C673" s="199">
        <v>86.12</v>
      </c>
      <c r="D673" s="199">
        <v>86.12</v>
      </c>
      <c r="E673" s="199"/>
      <c r="F673" s="199"/>
      <c r="G673" s="199"/>
    </row>
    <row r="674" s="109" customFormat="1" ht="19.9" customHeight="1" spans="1:7">
      <c r="A674" s="197" t="s">
        <v>2015</v>
      </c>
      <c r="B674" s="198" t="s">
        <v>2016</v>
      </c>
      <c r="C674" s="199">
        <v>48.2</v>
      </c>
      <c r="D674" s="199"/>
      <c r="E674" s="199"/>
      <c r="F674" s="199"/>
      <c r="G674" s="199">
        <v>48.2</v>
      </c>
    </row>
    <row r="675" s="109" customFormat="1" ht="19.9" customHeight="1" spans="1:7">
      <c r="A675" s="197" t="s">
        <v>2017</v>
      </c>
      <c r="B675" s="198" t="s">
        <v>2018</v>
      </c>
      <c r="C675" s="199">
        <v>1.54</v>
      </c>
      <c r="D675" s="199"/>
      <c r="E675" s="199"/>
      <c r="F675" s="199"/>
      <c r="G675" s="199">
        <v>1.54</v>
      </c>
    </row>
    <row r="676" s="109" customFormat="1" ht="19.9" customHeight="1" spans="1:7">
      <c r="A676" s="197" t="s">
        <v>2019</v>
      </c>
      <c r="B676" s="198" t="s">
        <v>2020</v>
      </c>
      <c r="C676" s="199">
        <v>0.44</v>
      </c>
      <c r="D676" s="199"/>
      <c r="E676" s="199"/>
      <c r="F676" s="199"/>
      <c r="G676" s="199">
        <v>0.44</v>
      </c>
    </row>
    <row r="677" s="109" customFormat="1" ht="19.9" customHeight="1" spans="1:7">
      <c r="A677" s="197" t="s">
        <v>2021</v>
      </c>
      <c r="B677" s="198" t="s">
        <v>2022</v>
      </c>
      <c r="C677" s="199">
        <v>0.44</v>
      </c>
      <c r="D677" s="199"/>
      <c r="E677" s="199"/>
      <c r="F677" s="199"/>
      <c r="G677" s="199">
        <v>0.44</v>
      </c>
    </row>
    <row r="678" s="109" customFormat="1" ht="19.9" customHeight="1" spans="1:7">
      <c r="A678" s="197" t="s">
        <v>2023</v>
      </c>
      <c r="B678" s="198" t="s">
        <v>2024</v>
      </c>
      <c r="C678" s="199">
        <v>0.44</v>
      </c>
      <c r="D678" s="199"/>
      <c r="E678" s="199"/>
      <c r="F678" s="199"/>
      <c r="G678" s="199">
        <v>0.44</v>
      </c>
    </row>
    <row r="679" s="109" customFormat="1" ht="19.9" customHeight="1" spans="1:7">
      <c r="A679" s="197" t="s">
        <v>2025</v>
      </c>
      <c r="B679" s="198" t="s">
        <v>2026</v>
      </c>
      <c r="C679" s="199">
        <v>2.2</v>
      </c>
      <c r="D679" s="199"/>
      <c r="E679" s="199"/>
      <c r="F679" s="199"/>
      <c r="G679" s="199">
        <v>2.2</v>
      </c>
    </row>
    <row r="680" s="109" customFormat="1" ht="19.9" customHeight="1" spans="1:7">
      <c r="A680" s="197" t="s">
        <v>2027</v>
      </c>
      <c r="B680" s="198" t="s">
        <v>2028</v>
      </c>
      <c r="C680" s="199">
        <v>0.44</v>
      </c>
      <c r="D680" s="199"/>
      <c r="E680" s="199"/>
      <c r="F680" s="199"/>
      <c r="G680" s="199">
        <v>0.44</v>
      </c>
    </row>
    <row r="681" s="109" customFormat="1" ht="19.9" customHeight="1" spans="1:7">
      <c r="A681" s="197" t="s">
        <v>2029</v>
      </c>
      <c r="B681" s="198" t="s">
        <v>2030</v>
      </c>
      <c r="C681" s="199">
        <v>6.36</v>
      </c>
      <c r="D681" s="199"/>
      <c r="E681" s="199"/>
      <c r="F681" s="199"/>
      <c r="G681" s="199">
        <v>6.36</v>
      </c>
    </row>
    <row r="682" s="109" customFormat="1" ht="19.9" customHeight="1" spans="1:7">
      <c r="A682" s="197" t="s">
        <v>2031</v>
      </c>
      <c r="B682" s="198" t="s">
        <v>2032</v>
      </c>
      <c r="C682" s="199">
        <v>8.13</v>
      </c>
      <c r="D682" s="199"/>
      <c r="E682" s="199"/>
      <c r="F682" s="199"/>
      <c r="G682" s="199">
        <v>8.13</v>
      </c>
    </row>
    <row r="683" s="109" customFormat="1" ht="19.9" customHeight="1" spans="1:7">
      <c r="A683" s="197" t="s">
        <v>2033</v>
      </c>
      <c r="B683" s="198" t="s">
        <v>2034</v>
      </c>
      <c r="C683" s="199">
        <v>0.66</v>
      </c>
      <c r="D683" s="199"/>
      <c r="E683" s="199"/>
      <c r="F683" s="199"/>
      <c r="G683" s="199">
        <v>0.66</v>
      </c>
    </row>
    <row r="684" s="109" customFormat="1" ht="19.9" customHeight="1" spans="1:7">
      <c r="A684" s="197" t="s">
        <v>2035</v>
      </c>
      <c r="B684" s="198" t="s">
        <v>2036</v>
      </c>
      <c r="C684" s="199">
        <v>0.88</v>
      </c>
      <c r="D684" s="199"/>
      <c r="E684" s="199"/>
      <c r="F684" s="199"/>
      <c r="G684" s="199">
        <v>0.88</v>
      </c>
    </row>
    <row r="685" s="109" customFormat="1" ht="19.9" customHeight="1" spans="1:7">
      <c r="A685" s="197" t="s">
        <v>2037</v>
      </c>
      <c r="B685" s="198" t="s">
        <v>2038</v>
      </c>
      <c r="C685" s="199">
        <v>0.66</v>
      </c>
      <c r="D685" s="199"/>
      <c r="E685" s="199"/>
      <c r="F685" s="199"/>
      <c r="G685" s="199">
        <v>0.66</v>
      </c>
    </row>
    <row r="686" s="109" customFormat="1" ht="19.9" customHeight="1" spans="1:7">
      <c r="A686" s="197" t="s">
        <v>2039</v>
      </c>
      <c r="B686" s="198" t="s">
        <v>2040</v>
      </c>
      <c r="C686" s="199">
        <v>0.88</v>
      </c>
      <c r="D686" s="199"/>
      <c r="E686" s="199"/>
      <c r="F686" s="199"/>
      <c r="G686" s="199">
        <v>0.88</v>
      </c>
    </row>
    <row r="687" s="109" customFormat="1" ht="19.9" customHeight="1" spans="1:7">
      <c r="A687" s="197" t="s">
        <v>2041</v>
      </c>
      <c r="B687" s="198" t="s">
        <v>2042</v>
      </c>
      <c r="C687" s="199">
        <v>0.33</v>
      </c>
      <c r="D687" s="199"/>
      <c r="E687" s="199"/>
      <c r="F687" s="199"/>
      <c r="G687" s="199">
        <v>0.33</v>
      </c>
    </row>
    <row r="688" s="109" customFormat="1" ht="19.9" customHeight="1" spans="1:7">
      <c r="A688" s="197" t="s">
        <v>2043</v>
      </c>
      <c r="B688" s="198" t="s">
        <v>2044</v>
      </c>
      <c r="C688" s="199">
        <v>10.46</v>
      </c>
      <c r="D688" s="199"/>
      <c r="E688" s="199"/>
      <c r="F688" s="199"/>
      <c r="G688" s="199">
        <v>10.46</v>
      </c>
    </row>
    <row r="689" s="109" customFormat="1" ht="19.9" customHeight="1" spans="1:7">
      <c r="A689" s="197" t="s">
        <v>2045</v>
      </c>
      <c r="B689" s="198" t="s">
        <v>2046</v>
      </c>
      <c r="C689" s="199">
        <v>0.13</v>
      </c>
      <c r="D689" s="199"/>
      <c r="E689" s="199"/>
      <c r="F689" s="199"/>
      <c r="G689" s="199">
        <v>0.13</v>
      </c>
    </row>
    <row r="690" s="109" customFormat="1" ht="19.9" customHeight="1" spans="1:7">
      <c r="A690" s="197" t="s">
        <v>2047</v>
      </c>
      <c r="B690" s="198" t="s">
        <v>2048</v>
      </c>
      <c r="C690" s="199">
        <v>13.2</v>
      </c>
      <c r="D690" s="199"/>
      <c r="E690" s="199"/>
      <c r="F690" s="199"/>
      <c r="G690" s="199">
        <v>13.2</v>
      </c>
    </row>
    <row r="691" s="109" customFormat="1" ht="19.9" customHeight="1" spans="1:7">
      <c r="A691" s="197" t="s">
        <v>2049</v>
      </c>
      <c r="B691" s="198" t="s">
        <v>2050</v>
      </c>
      <c r="C691" s="199">
        <v>1.01</v>
      </c>
      <c r="D691" s="199"/>
      <c r="E691" s="199"/>
      <c r="F691" s="199"/>
      <c r="G691" s="199">
        <v>1.01</v>
      </c>
    </row>
    <row r="692" s="109" customFormat="1" ht="19.9" customHeight="1" spans="1:7">
      <c r="A692" s="197" t="s">
        <v>2051</v>
      </c>
      <c r="B692" s="198" t="s">
        <v>2052</v>
      </c>
      <c r="C692" s="199">
        <v>0.23</v>
      </c>
      <c r="D692" s="199"/>
      <c r="E692" s="199">
        <v>0.23</v>
      </c>
      <c r="F692" s="199"/>
      <c r="G692" s="199"/>
    </row>
    <row r="693" s="109" customFormat="1" ht="19.9" customHeight="1" spans="1:7">
      <c r="A693" s="197" t="s">
        <v>2055</v>
      </c>
      <c r="B693" s="198" t="s">
        <v>2056</v>
      </c>
      <c r="C693" s="199">
        <v>0.1</v>
      </c>
      <c r="D693" s="199"/>
      <c r="E693" s="199">
        <v>0.1</v>
      </c>
      <c r="F693" s="199"/>
      <c r="G693" s="199"/>
    </row>
    <row r="694" s="109" customFormat="1" ht="19.9" customHeight="1" spans="1:7">
      <c r="A694" s="197" t="s">
        <v>2057</v>
      </c>
      <c r="B694" s="198" t="s">
        <v>2058</v>
      </c>
      <c r="C694" s="199">
        <v>0.13</v>
      </c>
      <c r="D694" s="199"/>
      <c r="E694" s="199">
        <v>0.13</v>
      </c>
      <c r="F694" s="199"/>
      <c r="G694" s="199"/>
    </row>
    <row r="695" s="109" customFormat="1" ht="19.9" customHeight="1" spans="1:7">
      <c r="A695" s="194" t="s">
        <v>2101</v>
      </c>
      <c r="B695" s="195" t="s">
        <v>2102</v>
      </c>
      <c r="C695" s="196">
        <v>582.01</v>
      </c>
      <c r="D695" s="196">
        <v>555.3</v>
      </c>
      <c r="E695" s="196">
        <v>1.38</v>
      </c>
      <c r="F695" s="196"/>
      <c r="G695" s="196">
        <v>25.33</v>
      </c>
    </row>
    <row r="696" s="109" customFormat="1" ht="19.9" customHeight="1" spans="1:7">
      <c r="A696" s="197" t="s">
        <v>1991</v>
      </c>
      <c r="B696" s="198" t="s">
        <v>1992</v>
      </c>
      <c r="C696" s="199">
        <v>555.3</v>
      </c>
      <c r="D696" s="199">
        <v>555.3</v>
      </c>
      <c r="E696" s="199"/>
      <c r="F696" s="199"/>
      <c r="G696" s="199"/>
    </row>
    <row r="697" s="109" customFormat="1" ht="19.9" customHeight="1" spans="1:7">
      <c r="A697" s="197" t="s">
        <v>1993</v>
      </c>
      <c r="B697" s="198" t="s">
        <v>1994</v>
      </c>
      <c r="C697" s="199">
        <v>58.15</v>
      </c>
      <c r="D697" s="199">
        <v>58.15</v>
      </c>
      <c r="E697" s="199"/>
      <c r="F697" s="199"/>
      <c r="G697" s="199"/>
    </row>
    <row r="698" s="109" customFormat="1" ht="19.9" customHeight="1" spans="1:7">
      <c r="A698" s="197" t="s">
        <v>1995</v>
      </c>
      <c r="B698" s="198" t="s">
        <v>1996</v>
      </c>
      <c r="C698" s="199">
        <v>277.1</v>
      </c>
      <c r="D698" s="199">
        <v>277.1</v>
      </c>
      <c r="E698" s="199"/>
      <c r="F698" s="199"/>
      <c r="G698" s="199"/>
    </row>
    <row r="699" s="109" customFormat="1" ht="19.9" customHeight="1" spans="1:7">
      <c r="A699" s="197" t="s">
        <v>1997</v>
      </c>
      <c r="B699" s="198" t="s">
        <v>1998</v>
      </c>
      <c r="C699" s="199">
        <v>24.76</v>
      </c>
      <c r="D699" s="199">
        <v>24.76</v>
      </c>
      <c r="E699" s="199"/>
      <c r="F699" s="199"/>
      <c r="G699" s="199"/>
    </row>
    <row r="700" s="109" customFormat="1" ht="19.9" customHeight="1" spans="1:7">
      <c r="A700" s="197" t="s">
        <v>1999</v>
      </c>
      <c r="B700" s="198" t="s">
        <v>2000</v>
      </c>
      <c r="C700" s="199">
        <v>7.8</v>
      </c>
      <c r="D700" s="199">
        <v>7.8</v>
      </c>
      <c r="E700" s="199"/>
      <c r="F700" s="199"/>
      <c r="G700" s="199"/>
    </row>
    <row r="701" s="109" customFormat="1" ht="19.9" customHeight="1" spans="1:7">
      <c r="A701" s="197" t="s">
        <v>2001</v>
      </c>
      <c r="B701" s="198" t="s">
        <v>2002</v>
      </c>
      <c r="C701" s="199">
        <v>52.11</v>
      </c>
      <c r="D701" s="199">
        <v>52.11</v>
      </c>
      <c r="E701" s="199"/>
      <c r="F701" s="199"/>
      <c r="G701" s="199"/>
    </row>
    <row r="702" s="109" customFormat="1" ht="19.9" customHeight="1" spans="1:7">
      <c r="A702" s="197" t="s">
        <v>2003</v>
      </c>
      <c r="B702" s="198" t="s">
        <v>2004</v>
      </c>
      <c r="C702" s="199">
        <v>25.44</v>
      </c>
      <c r="D702" s="199">
        <v>25.44</v>
      </c>
      <c r="E702" s="199"/>
      <c r="F702" s="199"/>
      <c r="G702" s="199"/>
    </row>
    <row r="703" s="109" customFormat="1" ht="19.9" customHeight="1" spans="1:7">
      <c r="A703" s="197" t="s">
        <v>2005</v>
      </c>
      <c r="B703" s="198" t="s">
        <v>2006</v>
      </c>
      <c r="C703" s="199">
        <v>6.26</v>
      </c>
      <c r="D703" s="199">
        <v>6.26</v>
      </c>
      <c r="E703" s="199"/>
      <c r="F703" s="199"/>
      <c r="G703" s="199"/>
    </row>
    <row r="704" s="109" customFormat="1" ht="19.9" customHeight="1" spans="1:7">
      <c r="A704" s="197" t="s">
        <v>2007</v>
      </c>
      <c r="B704" s="198" t="s">
        <v>2008</v>
      </c>
      <c r="C704" s="199">
        <v>0.33</v>
      </c>
      <c r="D704" s="199">
        <v>0.33</v>
      </c>
      <c r="E704" s="199"/>
      <c r="F704" s="199"/>
      <c r="G704" s="199"/>
    </row>
    <row r="705" s="109" customFormat="1" ht="19.9" customHeight="1" spans="1:7">
      <c r="A705" s="197" t="s">
        <v>2009</v>
      </c>
      <c r="B705" s="198" t="s">
        <v>2010</v>
      </c>
      <c r="C705" s="199">
        <v>39.65</v>
      </c>
      <c r="D705" s="199">
        <v>39.65</v>
      </c>
      <c r="E705" s="199"/>
      <c r="F705" s="199"/>
      <c r="G705" s="199"/>
    </row>
    <row r="706" s="109" customFormat="1" ht="19.9" customHeight="1" spans="1:7">
      <c r="A706" s="197" t="s">
        <v>2011</v>
      </c>
      <c r="B706" s="198" t="s">
        <v>2012</v>
      </c>
      <c r="C706" s="199">
        <v>2.81</v>
      </c>
      <c r="D706" s="199">
        <v>2.81</v>
      </c>
      <c r="E706" s="199"/>
      <c r="F706" s="199"/>
      <c r="G706" s="199"/>
    </row>
    <row r="707" s="109" customFormat="1" ht="19.9" customHeight="1" spans="1:7">
      <c r="A707" s="197" t="s">
        <v>2013</v>
      </c>
      <c r="B707" s="198" t="s">
        <v>2014</v>
      </c>
      <c r="C707" s="199">
        <v>60.9</v>
      </c>
      <c r="D707" s="199">
        <v>60.9</v>
      </c>
      <c r="E707" s="199"/>
      <c r="F707" s="199"/>
      <c r="G707" s="199"/>
    </row>
    <row r="708" s="109" customFormat="1" ht="19.9" customHeight="1" spans="1:7">
      <c r="A708" s="197" t="s">
        <v>2015</v>
      </c>
      <c r="B708" s="198" t="s">
        <v>2016</v>
      </c>
      <c r="C708" s="199">
        <v>25.33</v>
      </c>
      <c r="D708" s="199"/>
      <c r="E708" s="199"/>
      <c r="F708" s="199"/>
      <c r="G708" s="199">
        <v>25.33</v>
      </c>
    </row>
    <row r="709" s="109" customFormat="1" ht="19.9" customHeight="1" spans="1:7">
      <c r="A709" s="197" t="s">
        <v>2017</v>
      </c>
      <c r="B709" s="198" t="s">
        <v>2018</v>
      </c>
      <c r="C709" s="199">
        <v>0.78</v>
      </c>
      <c r="D709" s="199"/>
      <c r="E709" s="199"/>
      <c r="F709" s="199"/>
      <c r="G709" s="199">
        <v>0.78</v>
      </c>
    </row>
    <row r="710" s="109" customFormat="1" ht="19.9" customHeight="1" spans="1:7">
      <c r="A710" s="197" t="s">
        <v>2019</v>
      </c>
      <c r="B710" s="198" t="s">
        <v>2020</v>
      </c>
      <c r="C710" s="199">
        <v>0.26</v>
      </c>
      <c r="D710" s="199"/>
      <c r="E710" s="199"/>
      <c r="F710" s="199"/>
      <c r="G710" s="199">
        <v>0.26</v>
      </c>
    </row>
    <row r="711" s="109" customFormat="1" ht="19.9" customHeight="1" spans="1:7">
      <c r="A711" s="197" t="s">
        <v>2021</v>
      </c>
      <c r="B711" s="198" t="s">
        <v>2022</v>
      </c>
      <c r="C711" s="199">
        <v>0.13</v>
      </c>
      <c r="D711" s="199"/>
      <c r="E711" s="199"/>
      <c r="F711" s="199"/>
      <c r="G711" s="199">
        <v>0.13</v>
      </c>
    </row>
    <row r="712" s="109" customFormat="1" ht="19.9" customHeight="1" spans="1:7">
      <c r="A712" s="197" t="s">
        <v>2023</v>
      </c>
      <c r="B712" s="198" t="s">
        <v>2024</v>
      </c>
      <c r="C712" s="199">
        <v>0.26</v>
      </c>
      <c r="D712" s="199"/>
      <c r="E712" s="199"/>
      <c r="F712" s="199"/>
      <c r="G712" s="199">
        <v>0.26</v>
      </c>
    </row>
    <row r="713" s="109" customFormat="1" ht="19.9" customHeight="1" spans="1:7">
      <c r="A713" s="197" t="s">
        <v>2025</v>
      </c>
      <c r="B713" s="198" t="s">
        <v>2026</v>
      </c>
      <c r="C713" s="199">
        <v>1.04</v>
      </c>
      <c r="D713" s="199"/>
      <c r="E713" s="199"/>
      <c r="F713" s="199"/>
      <c r="G713" s="199">
        <v>1.04</v>
      </c>
    </row>
    <row r="714" s="109" customFormat="1" ht="19.9" customHeight="1" spans="1:7">
      <c r="A714" s="197" t="s">
        <v>2027</v>
      </c>
      <c r="B714" s="198" t="s">
        <v>2028</v>
      </c>
      <c r="C714" s="199">
        <v>0.26</v>
      </c>
      <c r="D714" s="199"/>
      <c r="E714" s="199"/>
      <c r="F714" s="199"/>
      <c r="G714" s="199">
        <v>0.26</v>
      </c>
    </row>
    <row r="715" s="109" customFormat="1" ht="19.9" customHeight="1" spans="1:7">
      <c r="A715" s="197" t="s">
        <v>2029</v>
      </c>
      <c r="B715" s="198" t="s">
        <v>2030</v>
      </c>
      <c r="C715" s="199">
        <v>2.65</v>
      </c>
      <c r="D715" s="199"/>
      <c r="E715" s="199"/>
      <c r="F715" s="199"/>
      <c r="G715" s="199">
        <v>2.65</v>
      </c>
    </row>
    <row r="716" s="109" customFormat="1" ht="19.9" customHeight="1" spans="1:7">
      <c r="A716" s="197" t="s">
        <v>2031</v>
      </c>
      <c r="B716" s="198" t="s">
        <v>2032</v>
      </c>
      <c r="C716" s="199">
        <v>3.98</v>
      </c>
      <c r="D716" s="199"/>
      <c r="E716" s="199"/>
      <c r="F716" s="199"/>
      <c r="G716" s="199">
        <v>3.98</v>
      </c>
    </row>
    <row r="717" s="109" customFormat="1" ht="19.9" customHeight="1" spans="1:7">
      <c r="A717" s="197" t="s">
        <v>2033</v>
      </c>
      <c r="B717" s="198" t="s">
        <v>2034</v>
      </c>
      <c r="C717" s="199">
        <v>0.26</v>
      </c>
      <c r="D717" s="199"/>
      <c r="E717" s="199"/>
      <c r="F717" s="199"/>
      <c r="G717" s="199">
        <v>0.26</v>
      </c>
    </row>
    <row r="718" s="109" customFormat="1" ht="19.9" customHeight="1" spans="1:7">
      <c r="A718" s="197" t="s">
        <v>2035</v>
      </c>
      <c r="B718" s="198" t="s">
        <v>2036</v>
      </c>
      <c r="C718" s="199">
        <v>0.39</v>
      </c>
      <c r="D718" s="199"/>
      <c r="E718" s="199"/>
      <c r="F718" s="199"/>
      <c r="G718" s="199">
        <v>0.39</v>
      </c>
    </row>
    <row r="719" s="109" customFormat="1" ht="19.9" customHeight="1" spans="1:7">
      <c r="A719" s="197" t="s">
        <v>2037</v>
      </c>
      <c r="B719" s="198" t="s">
        <v>2038</v>
      </c>
      <c r="C719" s="199">
        <v>0.26</v>
      </c>
      <c r="D719" s="199"/>
      <c r="E719" s="199"/>
      <c r="F719" s="199"/>
      <c r="G719" s="199">
        <v>0.26</v>
      </c>
    </row>
    <row r="720" s="109" customFormat="1" ht="19.9" customHeight="1" spans="1:7">
      <c r="A720" s="197" t="s">
        <v>2039</v>
      </c>
      <c r="B720" s="198" t="s">
        <v>2040</v>
      </c>
      <c r="C720" s="199">
        <v>0.52</v>
      </c>
      <c r="D720" s="199"/>
      <c r="E720" s="199"/>
      <c r="F720" s="199"/>
      <c r="G720" s="199">
        <v>0.52</v>
      </c>
    </row>
    <row r="721" s="109" customFormat="1" ht="19.9" customHeight="1" spans="1:7">
      <c r="A721" s="197" t="s">
        <v>2041</v>
      </c>
      <c r="B721" s="198" t="s">
        <v>2042</v>
      </c>
      <c r="C721" s="199">
        <v>0.2</v>
      </c>
      <c r="D721" s="199"/>
      <c r="E721" s="199"/>
      <c r="F721" s="199"/>
      <c r="G721" s="199">
        <v>0.2</v>
      </c>
    </row>
    <row r="722" s="109" customFormat="1" ht="19.9" customHeight="1" spans="1:7">
      <c r="A722" s="197" t="s">
        <v>2043</v>
      </c>
      <c r="B722" s="198" t="s">
        <v>2044</v>
      </c>
      <c r="C722" s="199">
        <v>7.14</v>
      </c>
      <c r="D722" s="199"/>
      <c r="E722" s="199"/>
      <c r="F722" s="199"/>
      <c r="G722" s="199">
        <v>7.14</v>
      </c>
    </row>
    <row r="723" s="109" customFormat="1" ht="19.9" customHeight="1" spans="1:7">
      <c r="A723" s="197" t="s">
        <v>2045</v>
      </c>
      <c r="B723" s="198" t="s">
        <v>2046</v>
      </c>
      <c r="C723" s="199">
        <v>0.08</v>
      </c>
      <c r="D723" s="199"/>
      <c r="E723" s="199"/>
      <c r="F723" s="199"/>
      <c r="G723" s="199">
        <v>0.08</v>
      </c>
    </row>
    <row r="724" s="109" customFormat="1" ht="19.9" customHeight="1" spans="1:7">
      <c r="A724" s="197" t="s">
        <v>2047</v>
      </c>
      <c r="B724" s="198" t="s">
        <v>2048</v>
      </c>
      <c r="C724" s="199">
        <v>6.5</v>
      </c>
      <c r="D724" s="199"/>
      <c r="E724" s="199"/>
      <c r="F724" s="199"/>
      <c r="G724" s="199">
        <v>6.5</v>
      </c>
    </row>
    <row r="725" s="109" customFormat="1" ht="19.9" customHeight="1" spans="1:7">
      <c r="A725" s="197" t="s">
        <v>2049</v>
      </c>
      <c r="B725" s="198" t="s">
        <v>2050</v>
      </c>
      <c r="C725" s="199">
        <v>0.62</v>
      </c>
      <c r="D725" s="199"/>
      <c r="E725" s="199"/>
      <c r="F725" s="199"/>
      <c r="G725" s="199">
        <v>0.62</v>
      </c>
    </row>
    <row r="726" s="109" customFormat="1" ht="19.9" customHeight="1" spans="1:7">
      <c r="A726" s="197" t="s">
        <v>2051</v>
      </c>
      <c r="B726" s="198" t="s">
        <v>2052</v>
      </c>
      <c r="C726" s="199">
        <v>1.38</v>
      </c>
      <c r="D726" s="199"/>
      <c r="E726" s="199">
        <v>1.38</v>
      </c>
      <c r="F726" s="199"/>
      <c r="G726" s="199"/>
    </row>
    <row r="727" s="109" customFormat="1" ht="19.9" customHeight="1" spans="1:7">
      <c r="A727" s="197" t="s">
        <v>2055</v>
      </c>
      <c r="B727" s="198" t="s">
        <v>2056</v>
      </c>
      <c r="C727" s="199">
        <v>0.6</v>
      </c>
      <c r="D727" s="199"/>
      <c r="E727" s="199">
        <v>0.6</v>
      </c>
      <c r="F727" s="199"/>
      <c r="G727" s="199"/>
    </row>
    <row r="728" s="109" customFormat="1" ht="19.9" customHeight="1" spans="1:7">
      <c r="A728" s="197" t="s">
        <v>2057</v>
      </c>
      <c r="B728" s="198" t="s">
        <v>2058</v>
      </c>
      <c r="C728" s="199">
        <v>0.78</v>
      </c>
      <c r="D728" s="199"/>
      <c r="E728" s="199">
        <v>0.78</v>
      </c>
      <c r="F728" s="199"/>
      <c r="G728" s="199"/>
    </row>
    <row r="729" s="109" customFormat="1" ht="19.9" customHeight="1" spans="1:7">
      <c r="A729" s="194" t="s">
        <v>2103</v>
      </c>
      <c r="B729" s="195" t="s">
        <v>2104</v>
      </c>
      <c r="C729" s="196">
        <v>1026.26</v>
      </c>
      <c r="D729" s="196">
        <v>967.45</v>
      </c>
      <c r="E729" s="196">
        <v>0.92</v>
      </c>
      <c r="F729" s="196"/>
      <c r="G729" s="196">
        <v>57.89</v>
      </c>
    </row>
    <row r="730" s="109" customFormat="1" ht="19.9" customHeight="1" spans="1:7">
      <c r="A730" s="197" t="s">
        <v>1991</v>
      </c>
      <c r="B730" s="198" t="s">
        <v>1992</v>
      </c>
      <c r="C730" s="199">
        <v>967.45</v>
      </c>
      <c r="D730" s="199">
        <v>967.45</v>
      </c>
      <c r="E730" s="199"/>
      <c r="F730" s="199"/>
      <c r="G730" s="199"/>
    </row>
    <row r="731" s="109" customFormat="1" ht="19.9" customHeight="1" spans="1:7">
      <c r="A731" s="197" t="s">
        <v>1993</v>
      </c>
      <c r="B731" s="198" t="s">
        <v>1994</v>
      </c>
      <c r="C731" s="199">
        <v>97.97</v>
      </c>
      <c r="D731" s="199">
        <v>97.97</v>
      </c>
      <c r="E731" s="199"/>
      <c r="F731" s="199"/>
      <c r="G731" s="199"/>
    </row>
    <row r="732" s="109" customFormat="1" ht="19.9" customHeight="1" spans="1:7">
      <c r="A732" s="197" t="s">
        <v>1995</v>
      </c>
      <c r="B732" s="198" t="s">
        <v>1996</v>
      </c>
      <c r="C732" s="199">
        <v>500.89</v>
      </c>
      <c r="D732" s="199">
        <v>500.89</v>
      </c>
      <c r="E732" s="199"/>
      <c r="F732" s="199"/>
      <c r="G732" s="199"/>
    </row>
    <row r="733" s="109" customFormat="1" ht="19.9" customHeight="1" spans="1:7">
      <c r="A733" s="197" t="s">
        <v>1997</v>
      </c>
      <c r="B733" s="198" t="s">
        <v>1998</v>
      </c>
      <c r="C733" s="199">
        <v>43.49</v>
      </c>
      <c r="D733" s="199">
        <v>43.49</v>
      </c>
      <c r="E733" s="199"/>
      <c r="F733" s="199"/>
      <c r="G733" s="199"/>
    </row>
    <row r="734" s="109" customFormat="1" ht="19.9" customHeight="1" spans="1:7">
      <c r="A734" s="197" t="s">
        <v>1999</v>
      </c>
      <c r="B734" s="198" t="s">
        <v>2000</v>
      </c>
      <c r="C734" s="199">
        <v>14.4</v>
      </c>
      <c r="D734" s="199">
        <v>14.4</v>
      </c>
      <c r="E734" s="199"/>
      <c r="F734" s="199"/>
      <c r="G734" s="199"/>
    </row>
    <row r="735" s="109" customFormat="1" ht="19.9" customHeight="1" spans="1:7">
      <c r="A735" s="197" t="s">
        <v>2001</v>
      </c>
      <c r="B735" s="198" t="s">
        <v>2002</v>
      </c>
      <c r="C735" s="199">
        <v>90.96</v>
      </c>
      <c r="D735" s="199">
        <v>90.96</v>
      </c>
      <c r="E735" s="199"/>
      <c r="F735" s="199"/>
      <c r="G735" s="199"/>
    </row>
    <row r="736" s="109" customFormat="1" ht="19.9" customHeight="1" spans="1:7">
      <c r="A736" s="197" t="s">
        <v>2003</v>
      </c>
      <c r="B736" s="198" t="s">
        <v>2004</v>
      </c>
      <c r="C736" s="199">
        <v>44.42</v>
      </c>
      <c r="D736" s="199">
        <v>44.42</v>
      </c>
      <c r="E736" s="199"/>
      <c r="F736" s="199"/>
      <c r="G736" s="199"/>
    </row>
    <row r="737" s="109" customFormat="1" ht="19.9" customHeight="1" spans="1:7">
      <c r="A737" s="197" t="s">
        <v>2005</v>
      </c>
      <c r="B737" s="198" t="s">
        <v>2006</v>
      </c>
      <c r="C737" s="199">
        <v>11.54</v>
      </c>
      <c r="D737" s="199">
        <v>11.54</v>
      </c>
      <c r="E737" s="199"/>
      <c r="F737" s="199"/>
      <c r="G737" s="199"/>
    </row>
    <row r="738" s="109" customFormat="1" ht="19.9" customHeight="1" spans="1:7">
      <c r="A738" s="197" t="s">
        <v>2007</v>
      </c>
      <c r="B738" s="198" t="s">
        <v>2008</v>
      </c>
      <c r="C738" s="199">
        <v>0.58</v>
      </c>
      <c r="D738" s="199">
        <v>0.58</v>
      </c>
      <c r="E738" s="199"/>
      <c r="F738" s="199"/>
      <c r="G738" s="199"/>
    </row>
    <row r="739" s="109" customFormat="1" ht="19.9" customHeight="1" spans="1:7">
      <c r="A739" s="197" t="s">
        <v>2009</v>
      </c>
      <c r="B739" s="198" t="s">
        <v>2010</v>
      </c>
      <c r="C739" s="199">
        <v>69.23</v>
      </c>
      <c r="D739" s="199">
        <v>69.23</v>
      </c>
      <c r="E739" s="199"/>
      <c r="F739" s="199"/>
      <c r="G739" s="199"/>
    </row>
    <row r="740" s="109" customFormat="1" ht="19.9" customHeight="1" spans="1:7">
      <c r="A740" s="197" t="s">
        <v>2011</v>
      </c>
      <c r="B740" s="198" t="s">
        <v>2012</v>
      </c>
      <c r="C740" s="199">
        <v>5.18</v>
      </c>
      <c r="D740" s="199">
        <v>5.18</v>
      </c>
      <c r="E740" s="199"/>
      <c r="F740" s="199"/>
      <c r="G740" s="199"/>
    </row>
    <row r="741" s="109" customFormat="1" ht="19.9" customHeight="1" spans="1:7">
      <c r="A741" s="197" t="s">
        <v>2013</v>
      </c>
      <c r="B741" s="198" t="s">
        <v>2014</v>
      </c>
      <c r="C741" s="199">
        <v>88.78</v>
      </c>
      <c r="D741" s="199">
        <v>88.78</v>
      </c>
      <c r="E741" s="199"/>
      <c r="F741" s="199"/>
      <c r="G741" s="199"/>
    </row>
    <row r="742" s="109" customFormat="1" ht="19.9" customHeight="1" spans="1:7">
      <c r="A742" s="197" t="s">
        <v>2015</v>
      </c>
      <c r="B742" s="198" t="s">
        <v>2016</v>
      </c>
      <c r="C742" s="199">
        <v>57.89</v>
      </c>
      <c r="D742" s="199"/>
      <c r="E742" s="199"/>
      <c r="F742" s="199"/>
      <c r="G742" s="199">
        <v>57.89</v>
      </c>
    </row>
    <row r="743" s="109" customFormat="1" ht="19.9" customHeight="1" spans="1:7">
      <c r="A743" s="197" t="s">
        <v>2017</v>
      </c>
      <c r="B743" s="198" t="s">
        <v>2018</v>
      </c>
      <c r="C743" s="199">
        <v>1.92</v>
      </c>
      <c r="D743" s="199"/>
      <c r="E743" s="199"/>
      <c r="F743" s="199"/>
      <c r="G743" s="199">
        <v>1.92</v>
      </c>
    </row>
    <row r="744" s="109" customFormat="1" ht="19.9" customHeight="1" spans="1:7">
      <c r="A744" s="197" t="s">
        <v>2019</v>
      </c>
      <c r="B744" s="198" t="s">
        <v>2020</v>
      </c>
      <c r="C744" s="199">
        <v>0.48</v>
      </c>
      <c r="D744" s="199"/>
      <c r="E744" s="199"/>
      <c r="F744" s="199"/>
      <c r="G744" s="199">
        <v>0.48</v>
      </c>
    </row>
    <row r="745" s="109" customFormat="1" ht="19.9" customHeight="1" spans="1:7">
      <c r="A745" s="197" t="s">
        <v>2021</v>
      </c>
      <c r="B745" s="198" t="s">
        <v>2022</v>
      </c>
      <c r="C745" s="199">
        <v>0.48</v>
      </c>
      <c r="D745" s="199"/>
      <c r="E745" s="199"/>
      <c r="F745" s="199"/>
      <c r="G745" s="199">
        <v>0.48</v>
      </c>
    </row>
    <row r="746" s="109" customFormat="1" ht="19.9" customHeight="1" spans="1:7">
      <c r="A746" s="197" t="s">
        <v>2023</v>
      </c>
      <c r="B746" s="198" t="s">
        <v>2024</v>
      </c>
      <c r="C746" s="199">
        <v>0.48</v>
      </c>
      <c r="D746" s="199"/>
      <c r="E746" s="199"/>
      <c r="F746" s="199"/>
      <c r="G746" s="199">
        <v>0.48</v>
      </c>
    </row>
    <row r="747" s="109" customFormat="1" ht="19.9" customHeight="1" spans="1:7">
      <c r="A747" s="197" t="s">
        <v>2025</v>
      </c>
      <c r="B747" s="198" t="s">
        <v>2026</v>
      </c>
      <c r="C747" s="199">
        <v>2.53</v>
      </c>
      <c r="D747" s="199"/>
      <c r="E747" s="199"/>
      <c r="F747" s="199"/>
      <c r="G747" s="199">
        <v>2.53</v>
      </c>
    </row>
    <row r="748" s="109" customFormat="1" ht="19.9" customHeight="1" spans="1:7">
      <c r="A748" s="197" t="s">
        <v>2027</v>
      </c>
      <c r="B748" s="198" t="s">
        <v>2028</v>
      </c>
      <c r="C748" s="199">
        <v>0.48</v>
      </c>
      <c r="D748" s="199"/>
      <c r="E748" s="199"/>
      <c r="F748" s="199"/>
      <c r="G748" s="199">
        <v>0.48</v>
      </c>
    </row>
    <row r="749" s="109" customFormat="1" ht="19.9" customHeight="1" spans="1:7">
      <c r="A749" s="197" t="s">
        <v>2029</v>
      </c>
      <c r="B749" s="198" t="s">
        <v>2030</v>
      </c>
      <c r="C749" s="199">
        <v>7.41</v>
      </c>
      <c r="D749" s="199"/>
      <c r="E749" s="199"/>
      <c r="F749" s="199"/>
      <c r="G749" s="199">
        <v>7.41</v>
      </c>
    </row>
    <row r="750" s="109" customFormat="1" ht="19.9" customHeight="1" spans="1:7">
      <c r="A750" s="197" t="s">
        <v>2031</v>
      </c>
      <c r="B750" s="198" t="s">
        <v>2032</v>
      </c>
      <c r="C750" s="199">
        <v>10.89</v>
      </c>
      <c r="D750" s="199"/>
      <c r="E750" s="199"/>
      <c r="F750" s="199"/>
      <c r="G750" s="199">
        <v>10.89</v>
      </c>
    </row>
    <row r="751" s="109" customFormat="1" ht="19.9" customHeight="1" spans="1:7">
      <c r="A751" s="197" t="s">
        <v>2033</v>
      </c>
      <c r="B751" s="198" t="s">
        <v>2034</v>
      </c>
      <c r="C751" s="199">
        <v>0.72</v>
      </c>
      <c r="D751" s="199"/>
      <c r="E751" s="199"/>
      <c r="F751" s="199"/>
      <c r="G751" s="199">
        <v>0.72</v>
      </c>
    </row>
    <row r="752" s="109" customFormat="1" ht="19.9" customHeight="1" spans="1:7">
      <c r="A752" s="197" t="s">
        <v>2035</v>
      </c>
      <c r="B752" s="198" t="s">
        <v>2036</v>
      </c>
      <c r="C752" s="199">
        <v>0.96</v>
      </c>
      <c r="D752" s="199"/>
      <c r="E752" s="199"/>
      <c r="F752" s="199"/>
      <c r="G752" s="199">
        <v>0.96</v>
      </c>
    </row>
    <row r="753" s="109" customFormat="1" ht="19.9" customHeight="1" spans="1:7">
      <c r="A753" s="197" t="s">
        <v>2037</v>
      </c>
      <c r="B753" s="198" t="s">
        <v>2038</v>
      </c>
      <c r="C753" s="199">
        <v>0.72</v>
      </c>
      <c r="D753" s="199"/>
      <c r="E753" s="199"/>
      <c r="F753" s="199"/>
      <c r="G753" s="199">
        <v>0.72</v>
      </c>
    </row>
    <row r="754" s="109" customFormat="1" ht="19.9" customHeight="1" spans="1:7">
      <c r="A754" s="197" t="s">
        <v>2039</v>
      </c>
      <c r="B754" s="198" t="s">
        <v>2040</v>
      </c>
      <c r="C754" s="199">
        <v>0.96</v>
      </c>
      <c r="D754" s="199"/>
      <c r="E754" s="199"/>
      <c r="F754" s="199"/>
      <c r="G754" s="199">
        <v>0.96</v>
      </c>
    </row>
    <row r="755" s="109" customFormat="1" ht="19.9" customHeight="1" spans="1:7">
      <c r="A755" s="197" t="s">
        <v>2041</v>
      </c>
      <c r="B755" s="198" t="s">
        <v>2042</v>
      </c>
      <c r="C755" s="199">
        <v>0.36</v>
      </c>
      <c r="D755" s="199"/>
      <c r="E755" s="199"/>
      <c r="F755" s="199"/>
      <c r="G755" s="199">
        <v>0.36</v>
      </c>
    </row>
    <row r="756" s="109" customFormat="1" ht="19.9" customHeight="1" spans="1:7">
      <c r="A756" s="197" t="s">
        <v>2043</v>
      </c>
      <c r="B756" s="198" t="s">
        <v>2044</v>
      </c>
      <c r="C756" s="199">
        <v>12.77</v>
      </c>
      <c r="D756" s="199"/>
      <c r="E756" s="199"/>
      <c r="F756" s="199"/>
      <c r="G756" s="199">
        <v>12.77</v>
      </c>
    </row>
    <row r="757" s="109" customFormat="1" ht="19.9" customHeight="1" spans="1:7">
      <c r="A757" s="197" t="s">
        <v>2045</v>
      </c>
      <c r="B757" s="198" t="s">
        <v>2046</v>
      </c>
      <c r="C757" s="199">
        <v>0.14</v>
      </c>
      <c r="D757" s="199"/>
      <c r="E757" s="199"/>
      <c r="F757" s="199"/>
      <c r="G757" s="199">
        <v>0.14</v>
      </c>
    </row>
    <row r="758" s="109" customFormat="1" ht="19.9" customHeight="1" spans="1:7">
      <c r="A758" s="197" t="s">
        <v>2047</v>
      </c>
      <c r="B758" s="198" t="s">
        <v>2048</v>
      </c>
      <c r="C758" s="199">
        <v>15.6</v>
      </c>
      <c r="D758" s="199"/>
      <c r="E758" s="199"/>
      <c r="F758" s="199"/>
      <c r="G758" s="199">
        <v>15.6</v>
      </c>
    </row>
    <row r="759" s="109" customFormat="1" ht="19.9" customHeight="1" spans="1:7">
      <c r="A759" s="197" t="s">
        <v>2049</v>
      </c>
      <c r="B759" s="198" t="s">
        <v>2050</v>
      </c>
      <c r="C759" s="199">
        <v>0.99</v>
      </c>
      <c r="D759" s="199"/>
      <c r="E759" s="199"/>
      <c r="F759" s="199"/>
      <c r="G759" s="199">
        <v>0.99</v>
      </c>
    </row>
    <row r="760" s="109" customFormat="1" ht="19.9" customHeight="1" spans="1:7">
      <c r="A760" s="197" t="s">
        <v>2051</v>
      </c>
      <c r="B760" s="198" t="s">
        <v>2052</v>
      </c>
      <c r="C760" s="199">
        <v>0.92</v>
      </c>
      <c r="D760" s="199"/>
      <c r="E760" s="199">
        <v>0.92</v>
      </c>
      <c r="F760" s="199"/>
      <c r="G760" s="199"/>
    </row>
    <row r="761" s="109" customFormat="1" ht="19.9" customHeight="1" spans="1:7">
      <c r="A761" s="197" t="s">
        <v>2055</v>
      </c>
      <c r="B761" s="198" t="s">
        <v>2056</v>
      </c>
      <c r="C761" s="199">
        <v>0.4</v>
      </c>
      <c r="D761" s="199"/>
      <c r="E761" s="199">
        <v>0.4</v>
      </c>
      <c r="F761" s="199"/>
      <c r="G761" s="199"/>
    </row>
    <row r="762" s="109" customFormat="1" ht="19.9" customHeight="1" spans="1:7">
      <c r="A762" s="197" t="s">
        <v>2057</v>
      </c>
      <c r="B762" s="198" t="s">
        <v>2058</v>
      </c>
      <c r="C762" s="199">
        <v>0.52</v>
      </c>
      <c r="D762" s="199"/>
      <c r="E762" s="199">
        <v>0.52</v>
      </c>
      <c r="F762" s="199"/>
      <c r="G762" s="199"/>
    </row>
    <row r="763" s="109" customFormat="1" ht="19.9" customHeight="1" spans="1:7">
      <c r="A763" s="194" t="s">
        <v>2105</v>
      </c>
      <c r="B763" s="195" t="s">
        <v>2106</v>
      </c>
      <c r="C763" s="196">
        <v>646.59</v>
      </c>
      <c r="D763" s="196">
        <v>612.95</v>
      </c>
      <c r="E763" s="196">
        <v>0.23</v>
      </c>
      <c r="F763" s="196"/>
      <c r="G763" s="196">
        <v>33.41</v>
      </c>
    </row>
    <row r="764" s="109" customFormat="1" ht="19.9" customHeight="1" spans="1:7">
      <c r="A764" s="197" t="s">
        <v>1991</v>
      </c>
      <c r="B764" s="198" t="s">
        <v>1992</v>
      </c>
      <c r="C764" s="199">
        <v>612.95</v>
      </c>
      <c r="D764" s="199">
        <v>612.95</v>
      </c>
      <c r="E764" s="199"/>
      <c r="F764" s="199"/>
      <c r="G764" s="199"/>
    </row>
    <row r="765" s="109" customFormat="1" ht="19.9" customHeight="1" spans="1:7">
      <c r="A765" s="197" t="s">
        <v>1993</v>
      </c>
      <c r="B765" s="198" t="s">
        <v>1994</v>
      </c>
      <c r="C765" s="199">
        <v>65.38</v>
      </c>
      <c r="D765" s="199">
        <v>65.38</v>
      </c>
      <c r="E765" s="199"/>
      <c r="F765" s="199"/>
      <c r="G765" s="199"/>
    </row>
    <row r="766" s="109" customFormat="1" ht="19.9" customHeight="1" spans="1:7">
      <c r="A766" s="197" t="s">
        <v>1995</v>
      </c>
      <c r="B766" s="198" t="s">
        <v>1996</v>
      </c>
      <c r="C766" s="199">
        <v>303.74</v>
      </c>
      <c r="D766" s="199">
        <v>303.74</v>
      </c>
      <c r="E766" s="199"/>
      <c r="F766" s="199"/>
      <c r="G766" s="199"/>
    </row>
    <row r="767" s="109" customFormat="1" ht="19.9" customHeight="1" spans="1:7">
      <c r="A767" s="197" t="s">
        <v>1997</v>
      </c>
      <c r="B767" s="198" t="s">
        <v>1998</v>
      </c>
      <c r="C767" s="199">
        <v>27.13</v>
      </c>
      <c r="D767" s="199">
        <v>27.13</v>
      </c>
      <c r="E767" s="199"/>
      <c r="F767" s="199"/>
      <c r="G767" s="199"/>
    </row>
    <row r="768" s="109" customFormat="1" ht="19.9" customHeight="1" spans="1:7">
      <c r="A768" s="197" t="s">
        <v>1999</v>
      </c>
      <c r="B768" s="198" t="s">
        <v>2000</v>
      </c>
      <c r="C768" s="199">
        <v>7.8</v>
      </c>
      <c r="D768" s="199">
        <v>7.8</v>
      </c>
      <c r="E768" s="199"/>
      <c r="F768" s="199"/>
      <c r="G768" s="199"/>
    </row>
    <row r="769" s="109" customFormat="1" ht="19.9" customHeight="1" spans="1:7">
      <c r="A769" s="197" t="s">
        <v>2001</v>
      </c>
      <c r="B769" s="198" t="s">
        <v>2002</v>
      </c>
      <c r="C769" s="199">
        <v>58.18</v>
      </c>
      <c r="D769" s="199">
        <v>58.18</v>
      </c>
      <c r="E769" s="199"/>
      <c r="F769" s="199"/>
      <c r="G769" s="199"/>
    </row>
    <row r="770" s="109" customFormat="1" ht="19.9" customHeight="1" spans="1:7">
      <c r="A770" s="197" t="s">
        <v>2003</v>
      </c>
      <c r="B770" s="198" t="s">
        <v>2004</v>
      </c>
      <c r="C770" s="199">
        <v>28.36</v>
      </c>
      <c r="D770" s="199">
        <v>28.36</v>
      </c>
      <c r="E770" s="199"/>
      <c r="F770" s="199"/>
      <c r="G770" s="199"/>
    </row>
    <row r="771" s="109" customFormat="1" ht="19.9" customHeight="1" spans="1:7">
      <c r="A771" s="197" t="s">
        <v>2005</v>
      </c>
      <c r="B771" s="198" t="s">
        <v>2006</v>
      </c>
      <c r="C771" s="199">
        <v>6.83</v>
      </c>
      <c r="D771" s="199">
        <v>6.83</v>
      </c>
      <c r="E771" s="199"/>
      <c r="F771" s="199"/>
      <c r="G771" s="199"/>
    </row>
    <row r="772" s="109" customFormat="1" ht="19.9" customHeight="1" spans="1:7">
      <c r="A772" s="197" t="s">
        <v>2007</v>
      </c>
      <c r="B772" s="198" t="s">
        <v>2008</v>
      </c>
      <c r="C772" s="199">
        <v>0.5</v>
      </c>
      <c r="D772" s="199">
        <v>0.5</v>
      </c>
      <c r="E772" s="199"/>
      <c r="F772" s="199"/>
      <c r="G772" s="199"/>
    </row>
    <row r="773" s="109" customFormat="1" ht="19.9" customHeight="1" spans="1:7">
      <c r="A773" s="197" t="s">
        <v>2009</v>
      </c>
      <c r="B773" s="198" t="s">
        <v>2010</v>
      </c>
      <c r="C773" s="199">
        <v>44.2</v>
      </c>
      <c r="D773" s="199">
        <v>44.2</v>
      </c>
      <c r="E773" s="199"/>
      <c r="F773" s="199"/>
      <c r="G773" s="199"/>
    </row>
    <row r="774" s="109" customFormat="1" ht="19.9" customHeight="1" spans="1:7">
      <c r="A774" s="197" t="s">
        <v>2011</v>
      </c>
      <c r="B774" s="198" t="s">
        <v>2012</v>
      </c>
      <c r="C774" s="199">
        <v>2.81</v>
      </c>
      <c r="D774" s="199">
        <v>2.81</v>
      </c>
      <c r="E774" s="199"/>
      <c r="F774" s="199"/>
      <c r="G774" s="199"/>
    </row>
    <row r="775" s="109" customFormat="1" ht="19.9" customHeight="1" spans="1:7">
      <c r="A775" s="197" t="s">
        <v>2013</v>
      </c>
      <c r="B775" s="198" t="s">
        <v>2014</v>
      </c>
      <c r="C775" s="199">
        <v>68.02</v>
      </c>
      <c r="D775" s="199">
        <v>68.02</v>
      </c>
      <c r="E775" s="199"/>
      <c r="F775" s="199"/>
      <c r="G775" s="199"/>
    </row>
    <row r="776" s="109" customFormat="1" ht="19.9" customHeight="1" spans="1:7">
      <c r="A776" s="197" t="s">
        <v>2015</v>
      </c>
      <c r="B776" s="198" t="s">
        <v>2016</v>
      </c>
      <c r="C776" s="199">
        <v>33.41</v>
      </c>
      <c r="D776" s="199"/>
      <c r="E776" s="199"/>
      <c r="F776" s="199"/>
      <c r="G776" s="199">
        <v>33.41</v>
      </c>
    </row>
    <row r="777" s="109" customFormat="1" ht="19.9" customHeight="1" spans="1:7">
      <c r="A777" s="197" t="s">
        <v>2017</v>
      </c>
      <c r="B777" s="198" t="s">
        <v>2018</v>
      </c>
      <c r="C777" s="199">
        <v>1.04</v>
      </c>
      <c r="D777" s="199"/>
      <c r="E777" s="199"/>
      <c r="F777" s="199"/>
      <c r="G777" s="199">
        <v>1.04</v>
      </c>
    </row>
    <row r="778" s="109" customFormat="1" ht="19.9" customHeight="1" spans="1:7">
      <c r="A778" s="197" t="s">
        <v>2019</v>
      </c>
      <c r="B778" s="198" t="s">
        <v>2020</v>
      </c>
      <c r="C778" s="199">
        <v>0.26</v>
      </c>
      <c r="D778" s="199"/>
      <c r="E778" s="199"/>
      <c r="F778" s="199"/>
      <c r="G778" s="199">
        <v>0.26</v>
      </c>
    </row>
    <row r="779" s="109" customFormat="1" ht="19.9" customHeight="1" spans="1:7">
      <c r="A779" s="197" t="s">
        <v>2021</v>
      </c>
      <c r="B779" s="198" t="s">
        <v>2022</v>
      </c>
      <c r="C779" s="199">
        <v>0.26</v>
      </c>
      <c r="D779" s="199"/>
      <c r="E779" s="199"/>
      <c r="F779" s="199"/>
      <c r="G779" s="199">
        <v>0.26</v>
      </c>
    </row>
    <row r="780" s="109" customFormat="1" ht="19.9" customHeight="1" spans="1:7">
      <c r="A780" s="197" t="s">
        <v>2023</v>
      </c>
      <c r="B780" s="198" t="s">
        <v>2024</v>
      </c>
      <c r="C780" s="199">
        <v>0.26</v>
      </c>
      <c r="D780" s="199"/>
      <c r="E780" s="199"/>
      <c r="F780" s="199"/>
      <c r="G780" s="199">
        <v>0.26</v>
      </c>
    </row>
    <row r="781" s="109" customFormat="1" ht="19.9" customHeight="1" spans="1:7">
      <c r="A781" s="197" t="s">
        <v>2025</v>
      </c>
      <c r="B781" s="198" t="s">
        <v>2026</v>
      </c>
      <c r="C781" s="199">
        <v>1.56</v>
      </c>
      <c r="D781" s="199"/>
      <c r="E781" s="199"/>
      <c r="F781" s="199"/>
      <c r="G781" s="199">
        <v>1.56</v>
      </c>
    </row>
    <row r="782" s="109" customFormat="1" ht="19.9" customHeight="1" spans="1:7">
      <c r="A782" s="197" t="s">
        <v>2027</v>
      </c>
      <c r="B782" s="198" t="s">
        <v>2028</v>
      </c>
      <c r="C782" s="199">
        <v>0.26</v>
      </c>
      <c r="D782" s="199"/>
      <c r="E782" s="199"/>
      <c r="F782" s="199"/>
      <c r="G782" s="199">
        <v>0.26</v>
      </c>
    </row>
    <row r="783" s="109" customFormat="1" ht="19.9" customHeight="1" spans="1:7">
      <c r="A783" s="197" t="s">
        <v>2029</v>
      </c>
      <c r="B783" s="198" t="s">
        <v>2030</v>
      </c>
      <c r="C783" s="199">
        <v>4.55</v>
      </c>
      <c r="D783" s="199"/>
      <c r="E783" s="199"/>
      <c r="F783" s="199"/>
      <c r="G783" s="199">
        <v>4.55</v>
      </c>
    </row>
    <row r="784" s="109" customFormat="1" ht="19.9" customHeight="1" spans="1:7">
      <c r="A784" s="197" t="s">
        <v>2031</v>
      </c>
      <c r="B784" s="198" t="s">
        <v>2032</v>
      </c>
      <c r="C784" s="199">
        <v>6.17</v>
      </c>
      <c r="D784" s="199"/>
      <c r="E784" s="199"/>
      <c r="F784" s="199"/>
      <c r="G784" s="199">
        <v>6.17</v>
      </c>
    </row>
    <row r="785" s="109" customFormat="1" ht="19.9" customHeight="1" spans="1:7">
      <c r="A785" s="197" t="s">
        <v>2033</v>
      </c>
      <c r="B785" s="198" t="s">
        <v>2034</v>
      </c>
      <c r="C785" s="199">
        <v>0.39</v>
      </c>
      <c r="D785" s="199"/>
      <c r="E785" s="199"/>
      <c r="F785" s="199"/>
      <c r="G785" s="199">
        <v>0.39</v>
      </c>
    </row>
    <row r="786" s="109" customFormat="1" ht="19.9" customHeight="1" spans="1:7">
      <c r="A786" s="197" t="s">
        <v>2035</v>
      </c>
      <c r="B786" s="198" t="s">
        <v>2036</v>
      </c>
      <c r="C786" s="199">
        <v>0.52</v>
      </c>
      <c r="D786" s="199"/>
      <c r="E786" s="199"/>
      <c r="F786" s="199"/>
      <c r="G786" s="199">
        <v>0.52</v>
      </c>
    </row>
    <row r="787" s="109" customFormat="1" ht="19.9" customHeight="1" spans="1:7">
      <c r="A787" s="197" t="s">
        <v>2037</v>
      </c>
      <c r="B787" s="198" t="s">
        <v>2038</v>
      </c>
      <c r="C787" s="199">
        <v>0.39</v>
      </c>
      <c r="D787" s="199"/>
      <c r="E787" s="199"/>
      <c r="F787" s="199"/>
      <c r="G787" s="199">
        <v>0.39</v>
      </c>
    </row>
    <row r="788" s="109" customFormat="1" ht="19.9" customHeight="1" spans="1:7">
      <c r="A788" s="197" t="s">
        <v>2039</v>
      </c>
      <c r="B788" s="198" t="s">
        <v>2040</v>
      </c>
      <c r="C788" s="199">
        <v>0.52</v>
      </c>
      <c r="D788" s="199"/>
      <c r="E788" s="199"/>
      <c r="F788" s="199"/>
      <c r="G788" s="199">
        <v>0.52</v>
      </c>
    </row>
    <row r="789" s="109" customFormat="1" ht="19.9" customHeight="1" spans="1:7">
      <c r="A789" s="197" t="s">
        <v>2041</v>
      </c>
      <c r="B789" s="198" t="s">
        <v>2042</v>
      </c>
      <c r="C789" s="199">
        <v>0.2</v>
      </c>
      <c r="D789" s="199"/>
      <c r="E789" s="199"/>
      <c r="F789" s="199"/>
      <c r="G789" s="199">
        <v>0.2</v>
      </c>
    </row>
    <row r="790" s="109" customFormat="1" ht="19.9" customHeight="1" spans="1:7">
      <c r="A790" s="197" t="s">
        <v>2043</v>
      </c>
      <c r="B790" s="198" t="s">
        <v>2044</v>
      </c>
      <c r="C790" s="199">
        <v>7.88</v>
      </c>
      <c r="D790" s="199"/>
      <c r="E790" s="199"/>
      <c r="F790" s="199"/>
      <c r="G790" s="199">
        <v>7.88</v>
      </c>
    </row>
    <row r="791" s="109" customFormat="1" ht="19.9" customHeight="1" spans="1:7">
      <c r="A791" s="197" t="s">
        <v>2045</v>
      </c>
      <c r="B791" s="198" t="s">
        <v>2046</v>
      </c>
      <c r="C791" s="199">
        <v>0.08</v>
      </c>
      <c r="D791" s="199"/>
      <c r="E791" s="199"/>
      <c r="F791" s="199"/>
      <c r="G791" s="199">
        <v>0.08</v>
      </c>
    </row>
    <row r="792" s="109" customFormat="1" ht="19.9" customHeight="1" spans="1:7">
      <c r="A792" s="197" t="s">
        <v>2047</v>
      </c>
      <c r="B792" s="198" t="s">
        <v>2048</v>
      </c>
      <c r="C792" s="199">
        <v>8.45</v>
      </c>
      <c r="D792" s="199"/>
      <c r="E792" s="199"/>
      <c r="F792" s="199"/>
      <c r="G792" s="199">
        <v>8.45</v>
      </c>
    </row>
    <row r="793" s="109" customFormat="1" ht="19.9" customHeight="1" spans="1:7">
      <c r="A793" s="197" t="s">
        <v>2049</v>
      </c>
      <c r="B793" s="198" t="s">
        <v>2050</v>
      </c>
      <c r="C793" s="199">
        <v>0.62</v>
      </c>
      <c r="D793" s="199"/>
      <c r="E793" s="199"/>
      <c r="F793" s="199"/>
      <c r="G793" s="199">
        <v>0.62</v>
      </c>
    </row>
    <row r="794" s="109" customFormat="1" ht="19.9" customHeight="1" spans="1:7">
      <c r="A794" s="197" t="s">
        <v>2051</v>
      </c>
      <c r="B794" s="198" t="s">
        <v>2052</v>
      </c>
      <c r="C794" s="199">
        <v>0.23</v>
      </c>
      <c r="D794" s="199"/>
      <c r="E794" s="199">
        <v>0.23</v>
      </c>
      <c r="F794" s="199"/>
      <c r="G794" s="199"/>
    </row>
    <row r="795" s="109" customFormat="1" ht="19.9" customHeight="1" spans="1:7">
      <c r="A795" s="197" t="s">
        <v>2055</v>
      </c>
      <c r="B795" s="198" t="s">
        <v>2056</v>
      </c>
      <c r="C795" s="199">
        <v>0.1</v>
      </c>
      <c r="D795" s="199"/>
      <c r="E795" s="199">
        <v>0.1</v>
      </c>
      <c r="F795" s="199"/>
      <c r="G795" s="199"/>
    </row>
    <row r="796" s="109" customFormat="1" ht="19.9" customHeight="1" spans="1:7">
      <c r="A796" s="197" t="s">
        <v>2057</v>
      </c>
      <c r="B796" s="198" t="s">
        <v>2058</v>
      </c>
      <c r="C796" s="199">
        <v>0.13</v>
      </c>
      <c r="D796" s="199"/>
      <c r="E796" s="199">
        <v>0.13</v>
      </c>
      <c r="F796" s="199"/>
      <c r="G796" s="199"/>
    </row>
    <row r="797" s="109" customFormat="1" ht="19.9" customHeight="1" spans="1:7">
      <c r="A797" s="194" t="s">
        <v>2107</v>
      </c>
      <c r="B797" s="195" t="s">
        <v>2108</v>
      </c>
      <c r="C797" s="196">
        <v>817.11</v>
      </c>
      <c r="D797" s="196">
        <v>773.62</v>
      </c>
      <c r="E797" s="196">
        <v>0.23</v>
      </c>
      <c r="F797" s="196"/>
      <c r="G797" s="196">
        <v>43.26</v>
      </c>
    </row>
    <row r="798" s="109" customFormat="1" ht="19.9" customHeight="1" spans="1:7">
      <c r="A798" s="197" t="s">
        <v>1991</v>
      </c>
      <c r="B798" s="198" t="s">
        <v>1992</v>
      </c>
      <c r="C798" s="199">
        <v>773.62</v>
      </c>
      <c r="D798" s="199">
        <v>773.62</v>
      </c>
      <c r="E798" s="199"/>
      <c r="F798" s="199"/>
      <c r="G798" s="199"/>
    </row>
    <row r="799" s="109" customFormat="1" ht="19.9" customHeight="1" spans="1:7">
      <c r="A799" s="197" t="s">
        <v>1993</v>
      </c>
      <c r="B799" s="198" t="s">
        <v>1994</v>
      </c>
      <c r="C799" s="199">
        <v>87.39</v>
      </c>
      <c r="D799" s="199">
        <v>87.39</v>
      </c>
      <c r="E799" s="199"/>
      <c r="F799" s="199"/>
      <c r="G799" s="199"/>
    </row>
    <row r="800" s="109" customFormat="1" ht="19.9" customHeight="1" spans="1:7">
      <c r="A800" s="197" t="s">
        <v>1995</v>
      </c>
      <c r="B800" s="198" t="s">
        <v>1996</v>
      </c>
      <c r="C800" s="199">
        <v>377.53</v>
      </c>
      <c r="D800" s="199">
        <v>377.53</v>
      </c>
      <c r="E800" s="199"/>
      <c r="F800" s="199"/>
      <c r="G800" s="199"/>
    </row>
    <row r="801" s="109" customFormat="1" ht="19.9" customHeight="1" spans="1:7">
      <c r="A801" s="197" t="s">
        <v>1997</v>
      </c>
      <c r="B801" s="198" t="s">
        <v>1998</v>
      </c>
      <c r="C801" s="199">
        <v>34.27</v>
      </c>
      <c r="D801" s="199">
        <v>34.27</v>
      </c>
      <c r="E801" s="199"/>
      <c r="F801" s="199"/>
      <c r="G801" s="199"/>
    </row>
    <row r="802" s="109" customFormat="1" ht="19.9" customHeight="1" spans="1:7">
      <c r="A802" s="197" t="s">
        <v>1999</v>
      </c>
      <c r="B802" s="198" t="s">
        <v>2000</v>
      </c>
      <c r="C802" s="199">
        <v>12.6</v>
      </c>
      <c r="D802" s="199">
        <v>12.6</v>
      </c>
      <c r="E802" s="199"/>
      <c r="F802" s="199"/>
      <c r="G802" s="199"/>
    </row>
    <row r="803" s="109" customFormat="1" ht="19.9" customHeight="1" spans="1:7">
      <c r="A803" s="197" t="s">
        <v>2001</v>
      </c>
      <c r="B803" s="198" t="s">
        <v>2002</v>
      </c>
      <c r="C803" s="199">
        <v>71</v>
      </c>
      <c r="D803" s="199">
        <v>71</v>
      </c>
      <c r="E803" s="199"/>
      <c r="F803" s="199"/>
      <c r="G803" s="199"/>
    </row>
    <row r="804" s="109" customFormat="1" ht="19.9" customHeight="1" spans="1:7">
      <c r="A804" s="197" t="s">
        <v>2003</v>
      </c>
      <c r="B804" s="198" t="s">
        <v>2004</v>
      </c>
      <c r="C804" s="199">
        <v>34.73</v>
      </c>
      <c r="D804" s="199">
        <v>34.73</v>
      </c>
      <c r="E804" s="199"/>
      <c r="F804" s="199"/>
      <c r="G804" s="199"/>
    </row>
    <row r="805" s="109" customFormat="1" ht="19.9" customHeight="1" spans="1:7">
      <c r="A805" s="197" t="s">
        <v>2005</v>
      </c>
      <c r="B805" s="198" t="s">
        <v>2006</v>
      </c>
      <c r="C805" s="199">
        <v>9.02</v>
      </c>
      <c r="D805" s="199">
        <v>9.02</v>
      </c>
      <c r="E805" s="199"/>
      <c r="F805" s="199"/>
      <c r="G805" s="199"/>
    </row>
    <row r="806" s="109" customFormat="1" ht="19.9" customHeight="1" spans="1:7">
      <c r="A806" s="197" t="s">
        <v>2007</v>
      </c>
      <c r="B806" s="198" t="s">
        <v>2008</v>
      </c>
      <c r="C806" s="199">
        <v>0.45</v>
      </c>
      <c r="D806" s="199">
        <v>0.45</v>
      </c>
      <c r="E806" s="199"/>
      <c r="F806" s="199"/>
      <c r="G806" s="199"/>
    </row>
    <row r="807" s="109" customFormat="1" ht="19.9" customHeight="1" spans="1:7">
      <c r="A807" s="197" t="s">
        <v>2009</v>
      </c>
      <c r="B807" s="198" t="s">
        <v>2010</v>
      </c>
      <c r="C807" s="199">
        <v>54.13</v>
      </c>
      <c r="D807" s="199">
        <v>54.13</v>
      </c>
      <c r="E807" s="199"/>
      <c r="F807" s="199"/>
      <c r="G807" s="199"/>
    </row>
    <row r="808" s="109" customFormat="1" ht="19.9" customHeight="1" spans="1:7">
      <c r="A808" s="197" t="s">
        <v>2011</v>
      </c>
      <c r="B808" s="198" t="s">
        <v>2012</v>
      </c>
      <c r="C808" s="199">
        <v>4.54</v>
      </c>
      <c r="D808" s="199">
        <v>4.54</v>
      </c>
      <c r="E808" s="199"/>
      <c r="F808" s="199"/>
      <c r="G808" s="199"/>
    </row>
    <row r="809" s="109" customFormat="1" ht="19.9" customHeight="1" spans="1:7">
      <c r="A809" s="197" t="s">
        <v>2013</v>
      </c>
      <c r="B809" s="198" t="s">
        <v>2014</v>
      </c>
      <c r="C809" s="199">
        <v>87.97</v>
      </c>
      <c r="D809" s="199">
        <v>87.97</v>
      </c>
      <c r="E809" s="199"/>
      <c r="F809" s="199"/>
      <c r="G809" s="199"/>
    </row>
    <row r="810" s="109" customFormat="1" ht="19.9" customHeight="1" spans="1:7">
      <c r="A810" s="197" t="s">
        <v>2015</v>
      </c>
      <c r="B810" s="198" t="s">
        <v>2016</v>
      </c>
      <c r="C810" s="199">
        <v>43.26</v>
      </c>
      <c r="D810" s="199"/>
      <c r="E810" s="199"/>
      <c r="F810" s="199"/>
      <c r="G810" s="199">
        <v>43.26</v>
      </c>
    </row>
    <row r="811" s="109" customFormat="1" ht="19.9" customHeight="1" spans="1:7">
      <c r="A811" s="197" t="s">
        <v>2017</v>
      </c>
      <c r="B811" s="198" t="s">
        <v>2018</v>
      </c>
      <c r="C811" s="199">
        <v>1.68</v>
      </c>
      <c r="D811" s="199"/>
      <c r="E811" s="199"/>
      <c r="F811" s="199"/>
      <c r="G811" s="199">
        <v>1.68</v>
      </c>
    </row>
    <row r="812" s="109" customFormat="1" ht="19.9" customHeight="1" spans="1:7">
      <c r="A812" s="197" t="s">
        <v>2019</v>
      </c>
      <c r="B812" s="198" t="s">
        <v>2020</v>
      </c>
      <c r="C812" s="199">
        <v>0.42</v>
      </c>
      <c r="D812" s="199"/>
      <c r="E812" s="199"/>
      <c r="F812" s="199"/>
      <c r="G812" s="199">
        <v>0.42</v>
      </c>
    </row>
    <row r="813" s="109" customFormat="1" ht="19.9" customHeight="1" spans="1:7">
      <c r="A813" s="197" t="s">
        <v>2021</v>
      </c>
      <c r="B813" s="198" t="s">
        <v>2022</v>
      </c>
      <c r="C813" s="199">
        <v>0.21</v>
      </c>
      <c r="D813" s="199"/>
      <c r="E813" s="199"/>
      <c r="F813" s="199"/>
      <c r="G813" s="199">
        <v>0.21</v>
      </c>
    </row>
    <row r="814" s="109" customFormat="1" ht="19.9" customHeight="1" spans="1:7">
      <c r="A814" s="197" t="s">
        <v>2023</v>
      </c>
      <c r="B814" s="198" t="s">
        <v>2024</v>
      </c>
      <c r="C814" s="199">
        <v>0.42</v>
      </c>
      <c r="D814" s="199"/>
      <c r="E814" s="199"/>
      <c r="F814" s="199"/>
      <c r="G814" s="199">
        <v>0.42</v>
      </c>
    </row>
    <row r="815" s="109" customFormat="1" ht="19.9" customHeight="1" spans="1:7">
      <c r="A815" s="197" t="s">
        <v>2025</v>
      </c>
      <c r="B815" s="198" t="s">
        <v>2026</v>
      </c>
      <c r="C815" s="199">
        <v>2.1</v>
      </c>
      <c r="D815" s="199"/>
      <c r="E815" s="199"/>
      <c r="F815" s="199"/>
      <c r="G815" s="199">
        <v>2.1</v>
      </c>
    </row>
    <row r="816" s="109" customFormat="1" ht="19.9" customHeight="1" spans="1:7">
      <c r="A816" s="197" t="s">
        <v>2027</v>
      </c>
      <c r="B816" s="198" t="s">
        <v>2028</v>
      </c>
      <c r="C816" s="199">
        <v>0.42</v>
      </c>
      <c r="D816" s="199"/>
      <c r="E816" s="199"/>
      <c r="F816" s="199"/>
      <c r="G816" s="199">
        <v>0.42</v>
      </c>
    </row>
    <row r="817" s="109" customFormat="1" ht="19.9" customHeight="1" spans="1:7">
      <c r="A817" s="197" t="s">
        <v>2029</v>
      </c>
      <c r="B817" s="198" t="s">
        <v>2030</v>
      </c>
      <c r="C817" s="199">
        <v>5.44</v>
      </c>
      <c r="D817" s="199"/>
      <c r="E817" s="199"/>
      <c r="F817" s="199"/>
      <c r="G817" s="199">
        <v>5.44</v>
      </c>
    </row>
    <row r="818" s="109" customFormat="1" ht="19.9" customHeight="1" spans="1:7">
      <c r="A818" s="197" t="s">
        <v>2031</v>
      </c>
      <c r="B818" s="198" t="s">
        <v>2032</v>
      </c>
      <c r="C818" s="199">
        <v>7.06</v>
      </c>
      <c r="D818" s="199"/>
      <c r="E818" s="199"/>
      <c r="F818" s="199"/>
      <c r="G818" s="199">
        <v>7.06</v>
      </c>
    </row>
    <row r="819" s="109" customFormat="1" ht="19.9" customHeight="1" spans="1:7">
      <c r="A819" s="197" t="s">
        <v>2033</v>
      </c>
      <c r="B819" s="198" t="s">
        <v>2034</v>
      </c>
      <c r="C819" s="199">
        <v>0.42</v>
      </c>
      <c r="D819" s="199"/>
      <c r="E819" s="199"/>
      <c r="F819" s="199"/>
      <c r="G819" s="199">
        <v>0.42</v>
      </c>
    </row>
    <row r="820" s="109" customFormat="1" ht="19.9" customHeight="1" spans="1:7">
      <c r="A820" s="197" t="s">
        <v>2035</v>
      </c>
      <c r="B820" s="198" t="s">
        <v>2036</v>
      </c>
      <c r="C820" s="199">
        <v>0.42</v>
      </c>
      <c r="D820" s="199"/>
      <c r="E820" s="199"/>
      <c r="F820" s="199"/>
      <c r="G820" s="199">
        <v>0.42</v>
      </c>
    </row>
    <row r="821" s="109" customFormat="1" ht="19.9" customHeight="1" spans="1:7">
      <c r="A821" s="197" t="s">
        <v>2037</v>
      </c>
      <c r="B821" s="198" t="s">
        <v>2038</v>
      </c>
      <c r="C821" s="199">
        <v>0.42</v>
      </c>
      <c r="D821" s="199"/>
      <c r="E821" s="199"/>
      <c r="F821" s="199"/>
      <c r="G821" s="199">
        <v>0.42</v>
      </c>
    </row>
    <row r="822" s="109" customFormat="1" ht="19.9" customHeight="1" spans="1:7">
      <c r="A822" s="197" t="s">
        <v>2039</v>
      </c>
      <c r="B822" s="198" t="s">
        <v>2040</v>
      </c>
      <c r="C822" s="199">
        <v>0.84</v>
      </c>
      <c r="D822" s="199"/>
      <c r="E822" s="199"/>
      <c r="F822" s="199"/>
      <c r="G822" s="199">
        <v>0.84</v>
      </c>
    </row>
    <row r="823" s="109" customFormat="1" ht="19.9" customHeight="1" spans="1:7">
      <c r="A823" s="197" t="s">
        <v>2041</v>
      </c>
      <c r="B823" s="198" t="s">
        <v>2042</v>
      </c>
      <c r="C823" s="199">
        <v>0.32</v>
      </c>
      <c r="D823" s="199"/>
      <c r="E823" s="199"/>
      <c r="F823" s="199"/>
      <c r="G823" s="199">
        <v>0.32</v>
      </c>
    </row>
    <row r="824" s="109" customFormat="1" ht="19.9" customHeight="1" spans="1:7">
      <c r="A824" s="197" t="s">
        <v>2043</v>
      </c>
      <c r="B824" s="198" t="s">
        <v>2044</v>
      </c>
      <c r="C824" s="199">
        <v>9.88</v>
      </c>
      <c r="D824" s="199"/>
      <c r="E824" s="199"/>
      <c r="F824" s="199"/>
      <c r="G824" s="199">
        <v>9.88</v>
      </c>
    </row>
    <row r="825" s="109" customFormat="1" ht="19.9" customHeight="1" spans="1:7">
      <c r="A825" s="197" t="s">
        <v>2045</v>
      </c>
      <c r="B825" s="198" t="s">
        <v>2046</v>
      </c>
      <c r="C825" s="199">
        <v>0.13</v>
      </c>
      <c r="D825" s="199"/>
      <c r="E825" s="199"/>
      <c r="F825" s="199"/>
      <c r="G825" s="199">
        <v>0.13</v>
      </c>
    </row>
    <row r="826" s="109" customFormat="1" ht="19.9" customHeight="1" spans="1:7">
      <c r="A826" s="197" t="s">
        <v>2047</v>
      </c>
      <c r="B826" s="198" t="s">
        <v>2048</v>
      </c>
      <c r="C826" s="199">
        <v>12.18</v>
      </c>
      <c r="D826" s="199"/>
      <c r="E826" s="199"/>
      <c r="F826" s="199"/>
      <c r="G826" s="199">
        <v>12.18</v>
      </c>
    </row>
    <row r="827" s="109" customFormat="1" ht="19.9" customHeight="1" spans="1:7">
      <c r="A827" s="197" t="s">
        <v>2049</v>
      </c>
      <c r="B827" s="198" t="s">
        <v>2050</v>
      </c>
      <c r="C827" s="199">
        <v>0.9</v>
      </c>
      <c r="D827" s="199"/>
      <c r="E827" s="199"/>
      <c r="F827" s="199"/>
      <c r="G827" s="199">
        <v>0.9</v>
      </c>
    </row>
    <row r="828" s="109" customFormat="1" ht="19.9" customHeight="1" spans="1:7">
      <c r="A828" s="197" t="s">
        <v>2051</v>
      </c>
      <c r="B828" s="198" t="s">
        <v>2052</v>
      </c>
      <c r="C828" s="199">
        <v>0.23</v>
      </c>
      <c r="D828" s="199"/>
      <c r="E828" s="199">
        <v>0.23</v>
      </c>
      <c r="F828" s="199"/>
      <c r="G828" s="199"/>
    </row>
    <row r="829" s="109" customFormat="1" ht="19.9" customHeight="1" spans="1:7">
      <c r="A829" s="197" t="s">
        <v>2055</v>
      </c>
      <c r="B829" s="198" t="s">
        <v>2056</v>
      </c>
      <c r="C829" s="199">
        <v>0.1</v>
      </c>
      <c r="D829" s="199"/>
      <c r="E829" s="199">
        <v>0.1</v>
      </c>
      <c r="F829" s="199"/>
      <c r="G829" s="199"/>
    </row>
    <row r="830" s="109" customFormat="1" ht="19.9" customHeight="1" spans="1:7">
      <c r="A830" s="197" t="s">
        <v>2057</v>
      </c>
      <c r="B830" s="198" t="s">
        <v>2058</v>
      </c>
      <c r="C830" s="199">
        <v>0.13</v>
      </c>
      <c r="D830" s="199"/>
      <c r="E830" s="199">
        <v>0.13</v>
      </c>
      <c r="F830" s="199"/>
      <c r="G830" s="199"/>
    </row>
    <row r="831" s="109" customFormat="1" ht="19.9" customHeight="1" spans="1:7">
      <c r="A831" s="194" t="s">
        <v>2109</v>
      </c>
      <c r="B831" s="195" t="s">
        <v>2110</v>
      </c>
      <c r="C831" s="196">
        <v>462.97</v>
      </c>
      <c r="D831" s="196">
        <v>440.63</v>
      </c>
      <c r="E831" s="196">
        <v>0.69</v>
      </c>
      <c r="F831" s="196"/>
      <c r="G831" s="196">
        <v>21.65</v>
      </c>
    </row>
    <row r="832" s="109" customFormat="1" ht="19.9" customHeight="1" spans="1:7">
      <c r="A832" s="197" t="s">
        <v>1991</v>
      </c>
      <c r="B832" s="198" t="s">
        <v>1992</v>
      </c>
      <c r="C832" s="199">
        <v>440.63</v>
      </c>
      <c r="D832" s="199">
        <v>440.63</v>
      </c>
      <c r="E832" s="199"/>
      <c r="F832" s="199"/>
      <c r="G832" s="199"/>
    </row>
    <row r="833" s="109" customFormat="1" ht="19.9" customHeight="1" spans="1:7">
      <c r="A833" s="197" t="s">
        <v>1993</v>
      </c>
      <c r="B833" s="198" t="s">
        <v>1994</v>
      </c>
      <c r="C833" s="199">
        <v>44.65</v>
      </c>
      <c r="D833" s="199">
        <v>44.65</v>
      </c>
      <c r="E833" s="199"/>
      <c r="F833" s="199"/>
      <c r="G833" s="199"/>
    </row>
    <row r="834" s="109" customFormat="1" ht="19.9" customHeight="1" spans="1:7">
      <c r="A834" s="197" t="s">
        <v>1995</v>
      </c>
      <c r="B834" s="198" t="s">
        <v>1996</v>
      </c>
      <c r="C834" s="199">
        <v>222.58</v>
      </c>
      <c r="D834" s="199">
        <v>222.58</v>
      </c>
      <c r="E834" s="199"/>
      <c r="F834" s="199"/>
      <c r="G834" s="199"/>
    </row>
    <row r="835" s="109" customFormat="1" ht="19.9" customHeight="1" spans="1:7">
      <c r="A835" s="197" t="s">
        <v>1997</v>
      </c>
      <c r="B835" s="198" t="s">
        <v>1998</v>
      </c>
      <c r="C835" s="199">
        <v>19.34</v>
      </c>
      <c r="D835" s="199">
        <v>19.34</v>
      </c>
      <c r="E835" s="199"/>
      <c r="F835" s="199"/>
      <c r="G835" s="199"/>
    </row>
    <row r="836" s="109" customFormat="1" ht="19.9" customHeight="1" spans="1:7">
      <c r="A836" s="197" t="s">
        <v>1999</v>
      </c>
      <c r="B836" s="198" t="s">
        <v>2000</v>
      </c>
      <c r="C836" s="199">
        <v>6</v>
      </c>
      <c r="D836" s="199">
        <v>6</v>
      </c>
      <c r="E836" s="199"/>
      <c r="F836" s="199"/>
      <c r="G836" s="199"/>
    </row>
    <row r="837" s="109" customFormat="1" ht="19.9" customHeight="1" spans="1:7">
      <c r="A837" s="197" t="s">
        <v>2001</v>
      </c>
      <c r="B837" s="198" t="s">
        <v>2002</v>
      </c>
      <c r="C837" s="199">
        <v>41.86</v>
      </c>
      <c r="D837" s="199">
        <v>41.86</v>
      </c>
      <c r="E837" s="199"/>
      <c r="F837" s="199"/>
      <c r="G837" s="199"/>
    </row>
    <row r="838" s="109" customFormat="1" ht="19.9" customHeight="1" spans="1:7">
      <c r="A838" s="197" t="s">
        <v>2003</v>
      </c>
      <c r="B838" s="198" t="s">
        <v>2004</v>
      </c>
      <c r="C838" s="199">
        <v>20.42</v>
      </c>
      <c r="D838" s="199">
        <v>20.42</v>
      </c>
      <c r="E838" s="199"/>
      <c r="F838" s="199"/>
      <c r="G838" s="199"/>
    </row>
    <row r="839" s="109" customFormat="1" ht="19.9" customHeight="1" spans="1:7">
      <c r="A839" s="197" t="s">
        <v>2005</v>
      </c>
      <c r="B839" s="198" t="s">
        <v>2006</v>
      </c>
      <c r="C839" s="199">
        <v>5.31</v>
      </c>
      <c r="D839" s="199">
        <v>5.31</v>
      </c>
      <c r="E839" s="199"/>
      <c r="F839" s="199"/>
      <c r="G839" s="199"/>
    </row>
    <row r="840" s="109" customFormat="1" ht="19.9" customHeight="1" spans="1:7">
      <c r="A840" s="197" t="s">
        <v>2007</v>
      </c>
      <c r="B840" s="198" t="s">
        <v>2008</v>
      </c>
      <c r="C840" s="199">
        <v>0.27</v>
      </c>
      <c r="D840" s="199">
        <v>0.27</v>
      </c>
      <c r="E840" s="199"/>
      <c r="F840" s="199"/>
      <c r="G840" s="199"/>
    </row>
    <row r="841" s="109" customFormat="1" ht="19.9" customHeight="1" spans="1:7">
      <c r="A841" s="197" t="s">
        <v>2009</v>
      </c>
      <c r="B841" s="198" t="s">
        <v>2010</v>
      </c>
      <c r="C841" s="199">
        <v>31.83</v>
      </c>
      <c r="D841" s="199">
        <v>31.83</v>
      </c>
      <c r="E841" s="199"/>
      <c r="F841" s="199"/>
      <c r="G841" s="199"/>
    </row>
    <row r="842" s="109" customFormat="1" ht="19.9" customHeight="1" spans="1:7">
      <c r="A842" s="197" t="s">
        <v>2011</v>
      </c>
      <c r="B842" s="198" t="s">
        <v>2012</v>
      </c>
      <c r="C842" s="199">
        <v>2.16</v>
      </c>
      <c r="D842" s="199">
        <v>2.16</v>
      </c>
      <c r="E842" s="199"/>
      <c r="F842" s="199"/>
      <c r="G842" s="199"/>
    </row>
    <row r="843" s="109" customFormat="1" ht="19.9" customHeight="1" spans="1:7">
      <c r="A843" s="197" t="s">
        <v>2013</v>
      </c>
      <c r="B843" s="198" t="s">
        <v>2014</v>
      </c>
      <c r="C843" s="199">
        <v>46.22</v>
      </c>
      <c r="D843" s="199">
        <v>46.22</v>
      </c>
      <c r="E843" s="199"/>
      <c r="F843" s="199"/>
      <c r="G843" s="199"/>
    </row>
    <row r="844" s="109" customFormat="1" ht="19.9" customHeight="1" spans="1:7">
      <c r="A844" s="197" t="s">
        <v>2015</v>
      </c>
      <c r="B844" s="198" t="s">
        <v>2016</v>
      </c>
      <c r="C844" s="199">
        <v>21.65</v>
      </c>
      <c r="D844" s="199"/>
      <c r="E844" s="199"/>
      <c r="F844" s="199"/>
      <c r="G844" s="199">
        <v>21.65</v>
      </c>
    </row>
    <row r="845" s="109" customFormat="1" ht="19.9" customHeight="1" spans="1:7">
      <c r="A845" s="197" t="s">
        <v>2017</v>
      </c>
      <c r="B845" s="198" t="s">
        <v>2018</v>
      </c>
      <c r="C845" s="199">
        <v>0.7</v>
      </c>
      <c r="D845" s="199"/>
      <c r="E845" s="199"/>
      <c r="F845" s="199"/>
      <c r="G845" s="199">
        <v>0.7</v>
      </c>
    </row>
    <row r="846" s="109" customFormat="1" ht="19.9" customHeight="1" spans="1:7">
      <c r="A846" s="197" t="s">
        <v>2019</v>
      </c>
      <c r="B846" s="198" t="s">
        <v>2020</v>
      </c>
      <c r="C846" s="199">
        <v>0.2</v>
      </c>
      <c r="D846" s="199"/>
      <c r="E846" s="199"/>
      <c r="F846" s="199"/>
      <c r="G846" s="199">
        <v>0.2</v>
      </c>
    </row>
    <row r="847" s="109" customFormat="1" ht="19.9" customHeight="1" spans="1:7">
      <c r="A847" s="197" t="s">
        <v>2021</v>
      </c>
      <c r="B847" s="198" t="s">
        <v>2022</v>
      </c>
      <c r="C847" s="199">
        <v>0.1</v>
      </c>
      <c r="D847" s="199"/>
      <c r="E847" s="199"/>
      <c r="F847" s="199"/>
      <c r="G847" s="199">
        <v>0.1</v>
      </c>
    </row>
    <row r="848" s="109" customFormat="1" ht="19.9" customHeight="1" spans="1:7">
      <c r="A848" s="197" t="s">
        <v>2023</v>
      </c>
      <c r="B848" s="198" t="s">
        <v>2024</v>
      </c>
      <c r="C848" s="199">
        <v>0.2</v>
      </c>
      <c r="D848" s="199"/>
      <c r="E848" s="199"/>
      <c r="F848" s="199"/>
      <c r="G848" s="199">
        <v>0.2</v>
      </c>
    </row>
    <row r="849" s="109" customFormat="1" ht="19.9" customHeight="1" spans="1:7">
      <c r="A849" s="197" t="s">
        <v>2025</v>
      </c>
      <c r="B849" s="198" t="s">
        <v>2026</v>
      </c>
      <c r="C849" s="199">
        <v>1</v>
      </c>
      <c r="D849" s="199"/>
      <c r="E849" s="199"/>
      <c r="F849" s="199"/>
      <c r="G849" s="199">
        <v>1</v>
      </c>
    </row>
    <row r="850" s="109" customFormat="1" ht="19.9" customHeight="1" spans="1:7">
      <c r="A850" s="197" t="s">
        <v>2027</v>
      </c>
      <c r="B850" s="198" t="s">
        <v>2028</v>
      </c>
      <c r="C850" s="199">
        <v>0.2</v>
      </c>
      <c r="D850" s="199"/>
      <c r="E850" s="199"/>
      <c r="F850" s="199"/>
      <c r="G850" s="199">
        <v>0.2</v>
      </c>
    </row>
    <row r="851" s="109" customFormat="1" ht="19.9" customHeight="1" spans="1:7">
      <c r="A851" s="197" t="s">
        <v>2029</v>
      </c>
      <c r="B851" s="198" t="s">
        <v>2030</v>
      </c>
      <c r="C851" s="199">
        <v>2.59</v>
      </c>
      <c r="D851" s="199"/>
      <c r="E851" s="199"/>
      <c r="F851" s="199"/>
      <c r="G851" s="199">
        <v>2.59</v>
      </c>
    </row>
    <row r="852" s="109" customFormat="1" ht="19.9" customHeight="1" spans="1:7">
      <c r="A852" s="197" t="s">
        <v>2031</v>
      </c>
      <c r="B852" s="198" t="s">
        <v>2032</v>
      </c>
      <c r="C852" s="199">
        <v>3.36</v>
      </c>
      <c r="D852" s="199"/>
      <c r="E852" s="199"/>
      <c r="F852" s="199"/>
      <c r="G852" s="199">
        <v>3.36</v>
      </c>
    </row>
    <row r="853" s="109" customFormat="1" ht="19.9" customHeight="1" spans="1:7">
      <c r="A853" s="197" t="s">
        <v>2033</v>
      </c>
      <c r="B853" s="198" t="s">
        <v>2034</v>
      </c>
      <c r="C853" s="199">
        <v>0.2</v>
      </c>
      <c r="D853" s="199"/>
      <c r="E853" s="199"/>
      <c r="F853" s="199"/>
      <c r="G853" s="199">
        <v>0.2</v>
      </c>
    </row>
    <row r="854" s="109" customFormat="1" ht="19.9" customHeight="1" spans="1:7">
      <c r="A854" s="197" t="s">
        <v>2035</v>
      </c>
      <c r="B854" s="198" t="s">
        <v>2036</v>
      </c>
      <c r="C854" s="199">
        <v>0.3</v>
      </c>
      <c r="D854" s="199"/>
      <c r="E854" s="199"/>
      <c r="F854" s="199"/>
      <c r="G854" s="199">
        <v>0.3</v>
      </c>
    </row>
    <row r="855" s="109" customFormat="1" ht="19.9" customHeight="1" spans="1:7">
      <c r="A855" s="197" t="s">
        <v>2037</v>
      </c>
      <c r="B855" s="198" t="s">
        <v>2038</v>
      </c>
      <c r="C855" s="199">
        <v>0.2</v>
      </c>
      <c r="D855" s="199"/>
      <c r="E855" s="199"/>
      <c r="F855" s="199"/>
      <c r="G855" s="199">
        <v>0.2</v>
      </c>
    </row>
    <row r="856" s="109" customFormat="1" ht="19.9" customHeight="1" spans="1:7">
      <c r="A856" s="197" t="s">
        <v>2039</v>
      </c>
      <c r="B856" s="198" t="s">
        <v>2040</v>
      </c>
      <c r="C856" s="199">
        <v>0.4</v>
      </c>
      <c r="D856" s="199"/>
      <c r="E856" s="199"/>
      <c r="F856" s="199"/>
      <c r="G856" s="199">
        <v>0.4</v>
      </c>
    </row>
    <row r="857" s="109" customFormat="1" ht="19.9" customHeight="1" spans="1:7">
      <c r="A857" s="197" t="s">
        <v>2041</v>
      </c>
      <c r="B857" s="198" t="s">
        <v>2042</v>
      </c>
      <c r="C857" s="199">
        <v>0.15</v>
      </c>
      <c r="D857" s="199"/>
      <c r="E857" s="199"/>
      <c r="F857" s="199"/>
      <c r="G857" s="199">
        <v>0.15</v>
      </c>
    </row>
    <row r="858" s="109" customFormat="1" ht="19.9" customHeight="1" spans="1:7">
      <c r="A858" s="197" t="s">
        <v>2043</v>
      </c>
      <c r="B858" s="198" t="s">
        <v>2044</v>
      </c>
      <c r="C858" s="199">
        <v>5.69</v>
      </c>
      <c r="D858" s="199"/>
      <c r="E858" s="199"/>
      <c r="F858" s="199"/>
      <c r="G858" s="199">
        <v>5.69</v>
      </c>
    </row>
    <row r="859" s="109" customFormat="1" ht="19.9" customHeight="1" spans="1:7">
      <c r="A859" s="197" t="s">
        <v>2045</v>
      </c>
      <c r="B859" s="198" t="s">
        <v>2046</v>
      </c>
      <c r="C859" s="199">
        <v>0.06</v>
      </c>
      <c r="D859" s="199"/>
      <c r="E859" s="199"/>
      <c r="F859" s="199"/>
      <c r="G859" s="199">
        <v>0.06</v>
      </c>
    </row>
    <row r="860" s="109" customFormat="1" ht="19.9" customHeight="1" spans="1:7">
      <c r="A860" s="197" t="s">
        <v>2047</v>
      </c>
      <c r="B860" s="198" t="s">
        <v>2048</v>
      </c>
      <c r="C860" s="199">
        <v>5.8</v>
      </c>
      <c r="D860" s="199"/>
      <c r="E860" s="199"/>
      <c r="F860" s="199"/>
      <c r="G860" s="199">
        <v>5.8</v>
      </c>
    </row>
    <row r="861" s="109" customFormat="1" ht="19.9" customHeight="1" spans="1:7">
      <c r="A861" s="197" t="s">
        <v>2049</v>
      </c>
      <c r="B861" s="198" t="s">
        <v>2050</v>
      </c>
      <c r="C861" s="199">
        <v>0.5</v>
      </c>
      <c r="D861" s="199"/>
      <c r="E861" s="199"/>
      <c r="F861" s="199"/>
      <c r="G861" s="199">
        <v>0.5</v>
      </c>
    </row>
    <row r="862" s="109" customFormat="1" ht="19.9" customHeight="1" spans="1:7">
      <c r="A862" s="197" t="s">
        <v>2051</v>
      </c>
      <c r="B862" s="198" t="s">
        <v>2052</v>
      </c>
      <c r="C862" s="199">
        <v>0.69</v>
      </c>
      <c r="D862" s="199"/>
      <c r="E862" s="199">
        <v>0.69</v>
      </c>
      <c r="F862" s="199"/>
      <c r="G862" s="199"/>
    </row>
    <row r="863" s="109" customFormat="1" ht="19.9" customHeight="1" spans="1:7">
      <c r="A863" s="197" t="s">
        <v>2055</v>
      </c>
      <c r="B863" s="198" t="s">
        <v>2056</v>
      </c>
      <c r="C863" s="199">
        <v>0.3</v>
      </c>
      <c r="D863" s="199"/>
      <c r="E863" s="199">
        <v>0.3</v>
      </c>
      <c r="F863" s="199"/>
      <c r="G863" s="199"/>
    </row>
    <row r="864" s="109" customFormat="1" ht="19.9" customHeight="1" spans="1:7">
      <c r="A864" s="197" t="s">
        <v>2057</v>
      </c>
      <c r="B864" s="198" t="s">
        <v>2058</v>
      </c>
      <c r="C864" s="199">
        <v>0.39</v>
      </c>
      <c r="D864" s="199"/>
      <c r="E864" s="199">
        <v>0.39</v>
      </c>
      <c r="F864" s="199"/>
      <c r="G864" s="199"/>
    </row>
    <row r="865" s="109" customFormat="1" ht="19.9" customHeight="1" spans="1:7">
      <c r="A865" s="194" t="s">
        <v>2111</v>
      </c>
      <c r="B865" s="195" t="s">
        <v>2112</v>
      </c>
      <c r="C865" s="196">
        <v>658.19</v>
      </c>
      <c r="D865" s="196">
        <v>618.89</v>
      </c>
      <c r="E865" s="196"/>
      <c r="F865" s="196"/>
      <c r="G865" s="196">
        <v>39.3</v>
      </c>
    </row>
    <row r="866" s="109" customFormat="1" ht="19.9" customHeight="1" spans="1:7">
      <c r="A866" s="197" t="s">
        <v>1991</v>
      </c>
      <c r="B866" s="198" t="s">
        <v>1992</v>
      </c>
      <c r="C866" s="199">
        <v>618.89</v>
      </c>
      <c r="D866" s="199">
        <v>618.89</v>
      </c>
      <c r="E866" s="199"/>
      <c r="F866" s="199"/>
      <c r="G866" s="199"/>
    </row>
    <row r="867" s="109" customFormat="1" ht="19.9" customHeight="1" spans="1:7">
      <c r="A867" s="197" t="s">
        <v>1993</v>
      </c>
      <c r="B867" s="198" t="s">
        <v>1994</v>
      </c>
      <c r="C867" s="199">
        <v>75.77</v>
      </c>
      <c r="D867" s="199">
        <v>75.77</v>
      </c>
      <c r="E867" s="199"/>
      <c r="F867" s="199"/>
      <c r="G867" s="199"/>
    </row>
    <row r="868" s="109" customFormat="1" ht="19.9" customHeight="1" spans="1:7">
      <c r="A868" s="197" t="s">
        <v>1995</v>
      </c>
      <c r="B868" s="198" t="s">
        <v>1996</v>
      </c>
      <c r="C868" s="199">
        <v>324.76</v>
      </c>
      <c r="D868" s="199">
        <v>324.76</v>
      </c>
      <c r="E868" s="199"/>
      <c r="F868" s="199"/>
      <c r="G868" s="199"/>
    </row>
    <row r="869" s="109" customFormat="1" ht="19.9" customHeight="1" spans="1:7">
      <c r="A869" s="197" t="s">
        <v>1997</v>
      </c>
      <c r="B869" s="198" t="s">
        <v>1998</v>
      </c>
      <c r="C869" s="199">
        <v>29.26</v>
      </c>
      <c r="D869" s="199">
        <v>29.26</v>
      </c>
      <c r="E869" s="199"/>
      <c r="F869" s="199"/>
      <c r="G869" s="199"/>
    </row>
    <row r="870" s="109" customFormat="1" ht="19.9" customHeight="1" spans="1:7">
      <c r="A870" s="197" t="s">
        <v>1999</v>
      </c>
      <c r="B870" s="198" t="s">
        <v>2000</v>
      </c>
      <c r="C870" s="199">
        <v>10.8</v>
      </c>
      <c r="D870" s="199">
        <v>10.8</v>
      </c>
      <c r="E870" s="199"/>
      <c r="F870" s="199"/>
      <c r="G870" s="199"/>
    </row>
    <row r="871" s="109" customFormat="1" ht="19.9" customHeight="1" spans="1:7">
      <c r="A871" s="197" t="s">
        <v>2001</v>
      </c>
      <c r="B871" s="198" t="s">
        <v>2002</v>
      </c>
      <c r="C871" s="199">
        <v>63.01</v>
      </c>
      <c r="D871" s="199">
        <v>63.01</v>
      </c>
      <c r="E871" s="199"/>
      <c r="F871" s="199"/>
      <c r="G871" s="199"/>
    </row>
    <row r="872" s="109" customFormat="1" ht="19.9" customHeight="1" spans="1:7">
      <c r="A872" s="197" t="s">
        <v>2003</v>
      </c>
      <c r="B872" s="198" t="s">
        <v>2004</v>
      </c>
      <c r="C872" s="199">
        <v>30.83</v>
      </c>
      <c r="D872" s="199">
        <v>30.83</v>
      </c>
      <c r="E872" s="199"/>
      <c r="F872" s="199"/>
      <c r="G872" s="199"/>
    </row>
    <row r="873" s="109" customFormat="1" ht="19.9" customHeight="1" spans="1:7">
      <c r="A873" s="197" t="s">
        <v>2005</v>
      </c>
      <c r="B873" s="198" t="s">
        <v>2006</v>
      </c>
      <c r="C873" s="199">
        <v>7.69</v>
      </c>
      <c r="D873" s="199">
        <v>7.69</v>
      </c>
      <c r="E873" s="199"/>
      <c r="F873" s="199"/>
      <c r="G873" s="199"/>
    </row>
    <row r="874" s="109" customFormat="1" ht="19.9" customHeight="1" spans="1:7">
      <c r="A874" s="197" t="s">
        <v>2007</v>
      </c>
      <c r="B874" s="198" t="s">
        <v>2008</v>
      </c>
      <c r="C874" s="199">
        <v>0.4</v>
      </c>
      <c r="D874" s="199">
        <v>0.4</v>
      </c>
      <c r="E874" s="199"/>
      <c r="F874" s="199"/>
      <c r="G874" s="199"/>
    </row>
    <row r="875" s="109" customFormat="1" ht="19.9" customHeight="1" spans="1:7">
      <c r="A875" s="197" t="s">
        <v>2009</v>
      </c>
      <c r="B875" s="198" t="s">
        <v>2010</v>
      </c>
      <c r="C875" s="199">
        <v>48.04</v>
      </c>
      <c r="D875" s="199">
        <v>48.04</v>
      </c>
      <c r="E875" s="199"/>
      <c r="F875" s="199"/>
      <c r="G875" s="199"/>
    </row>
    <row r="876" s="109" customFormat="1" ht="19.9" customHeight="1" spans="1:7">
      <c r="A876" s="197" t="s">
        <v>2011</v>
      </c>
      <c r="B876" s="198" t="s">
        <v>2012</v>
      </c>
      <c r="C876" s="199">
        <v>3.89</v>
      </c>
      <c r="D876" s="199">
        <v>3.89</v>
      </c>
      <c r="E876" s="199"/>
      <c r="F876" s="199"/>
      <c r="G876" s="199"/>
    </row>
    <row r="877" s="109" customFormat="1" ht="19.9" customHeight="1" spans="1:7">
      <c r="A877" s="197" t="s">
        <v>2013</v>
      </c>
      <c r="B877" s="198" t="s">
        <v>2014</v>
      </c>
      <c r="C877" s="199">
        <v>24.45</v>
      </c>
      <c r="D877" s="199">
        <v>24.45</v>
      </c>
      <c r="E877" s="199"/>
      <c r="F877" s="199"/>
      <c r="G877" s="199"/>
    </row>
    <row r="878" s="109" customFormat="1" ht="19.9" customHeight="1" spans="1:7">
      <c r="A878" s="197" t="s">
        <v>2015</v>
      </c>
      <c r="B878" s="198" t="s">
        <v>2016</v>
      </c>
      <c r="C878" s="199">
        <v>39.3</v>
      </c>
      <c r="D878" s="199"/>
      <c r="E878" s="199"/>
      <c r="F878" s="199"/>
      <c r="G878" s="199">
        <v>39.3</v>
      </c>
    </row>
    <row r="879" s="109" customFormat="1" ht="19.9" customHeight="1" spans="1:7">
      <c r="A879" s="197" t="s">
        <v>2017</v>
      </c>
      <c r="B879" s="198" t="s">
        <v>2018</v>
      </c>
      <c r="C879" s="199">
        <v>1.26</v>
      </c>
      <c r="D879" s="199"/>
      <c r="E879" s="199"/>
      <c r="F879" s="199"/>
      <c r="G879" s="199">
        <v>1.26</v>
      </c>
    </row>
    <row r="880" s="109" customFormat="1" ht="19.9" customHeight="1" spans="1:7">
      <c r="A880" s="197" t="s">
        <v>2019</v>
      </c>
      <c r="B880" s="198" t="s">
        <v>2020</v>
      </c>
      <c r="C880" s="199">
        <v>0.36</v>
      </c>
      <c r="D880" s="199"/>
      <c r="E880" s="199"/>
      <c r="F880" s="199"/>
      <c r="G880" s="199">
        <v>0.36</v>
      </c>
    </row>
    <row r="881" s="109" customFormat="1" ht="19.9" customHeight="1" spans="1:7">
      <c r="A881" s="197" t="s">
        <v>2021</v>
      </c>
      <c r="B881" s="198" t="s">
        <v>2022</v>
      </c>
      <c r="C881" s="199">
        <v>0.36</v>
      </c>
      <c r="D881" s="199"/>
      <c r="E881" s="199"/>
      <c r="F881" s="199"/>
      <c r="G881" s="199">
        <v>0.36</v>
      </c>
    </row>
    <row r="882" s="109" customFormat="1" ht="19.9" customHeight="1" spans="1:7">
      <c r="A882" s="197" t="s">
        <v>2023</v>
      </c>
      <c r="B882" s="198" t="s">
        <v>2024</v>
      </c>
      <c r="C882" s="199">
        <v>0.36</v>
      </c>
      <c r="D882" s="199"/>
      <c r="E882" s="199"/>
      <c r="F882" s="199"/>
      <c r="G882" s="199">
        <v>0.36</v>
      </c>
    </row>
    <row r="883" s="109" customFormat="1" ht="19.9" customHeight="1" spans="1:7">
      <c r="A883" s="197" t="s">
        <v>2025</v>
      </c>
      <c r="B883" s="198" t="s">
        <v>2026</v>
      </c>
      <c r="C883" s="199">
        <v>1.8</v>
      </c>
      <c r="D883" s="199"/>
      <c r="E883" s="199"/>
      <c r="F883" s="199"/>
      <c r="G883" s="199">
        <v>1.8</v>
      </c>
    </row>
    <row r="884" s="109" customFormat="1" ht="19.9" customHeight="1" spans="1:7">
      <c r="A884" s="197" t="s">
        <v>2027</v>
      </c>
      <c r="B884" s="198" t="s">
        <v>2028</v>
      </c>
      <c r="C884" s="199">
        <v>0.36</v>
      </c>
      <c r="D884" s="199"/>
      <c r="E884" s="199"/>
      <c r="F884" s="199"/>
      <c r="G884" s="199">
        <v>0.36</v>
      </c>
    </row>
    <row r="885" s="109" customFormat="1" ht="19.9" customHeight="1" spans="1:7">
      <c r="A885" s="197" t="s">
        <v>2029</v>
      </c>
      <c r="B885" s="198" t="s">
        <v>2030</v>
      </c>
      <c r="C885" s="199">
        <v>5.2</v>
      </c>
      <c r="D885" s="199"/>
      <c r="E885" s="199"/>
      <c r="F885" s="199"/>
      <c r="G885" s="199">
        <v>5.2</v>
      </c>
    </row>
    <row r="886" s="109" customFormat="1" ht="19.9" customHeight="1" spans="1:7">
      <c r="A886" s="197" t="s">
        <v>2031</v>
      </c>
      <c r="B886" s="198" t="s">
        <v>2032</v>
      </c>
      <c r="C886" s="199">
        <v>6.65</v>
      </c>
      <c r="D886" s="199"/>
      <c r="E886" s="199"/>
      <c r="F886" s="199"/>
      <c r="G886" s="199">
        <v>6.65</v>
      </c>
    </row>
    <row r="887" s="109" customFormat="1" ht="19.9" customHeight="1" spans="1:7">
      <c r="A887" s="197" t="s">
        <v>2033</v>
      </c>
      <c r="B887" s="198" t="s">
        <v>2034</v>
      </c>
      <c r="C887" s="199">
        <v>0.54</v>
      </c>
      <c r="D887" s="199"/>
      <c r="E887" s="199"/>
      <c r="F887" s="199"/>
      <c r="G887" s="199">
        <v>0.54</v>
      </c>
    </row>
    <row r="888" s="109" customFormat="1" ht="19.9" customHeight="1" spans="1:7">
      <c r="A888" s="197" t="s">
        <v>2035</v>
      </c>
      <c r="B888" s="198" t="s">
        <v>2036</v>
      </c>
      <c r="C888" s="199">
        <v>0.72</v>
      </c>
      <c r="D888" s="199"/>
      <c r="E888" s="199"/>
      <c r="F888" s="199"/>
      <c r="G888" s="199">
        <v>0.72</v>
      </c>
    </row>
    <row r="889" s="109" customFormat="1" ht="19.9" customHeight="1" spans="1:7">
      <c r="A889" s="197" t="s">
        <v>2037</v>
      </c>
      <c r="B889" s="198" t="s">
        <v>2038</v>
      </c>
      <c r="C889" s="199">
        <v>0.54</v>
      </c>
      <c r="D889" s="199"/>
      <c r="E889" s="199"/>
      <c r="F889" s="199"/>
      <c r="G889" s="199">
        <v>0.54</v>
      </c>
    </row>
    <row r="890" s="109" customFormat="1" ht="19.9" customHeight="1" spans="1:7">
      <c r="A890" s="197" t="s">
        <v>2039</v>
      </c>
      <c r="B890" s="198" t="s">
        <v>2040</v>
      </c>
      <c r="C890" s="199">
        <v>0.72</v>
      </c>
      <c r="D890" s="199"/>
      <c r="E890" s="199"/>
      <c r="F890" s="199"/>
      <c r="G890" s="199">
        <v>0.72</v>
      </c>
    </row>
    <row r="891" s="109" customFormat="1" ht="19.9" customHeight="1" spans="1:7">
      <c r="A891" s="197" t="s">
        <v>2041</v>
      </c>
      <c r="B891" s="198" t="s">
        <v>2042</v>
      </c>
      <c r="C891" s="199">
        <v>0.27</v>
      </c>
      <c r="D891" s="199"/>
      <c r="E891" s="199"/>
      <c r="F891" s="199"/>
      <c r="G891" s="199">
        <v>0.27</v>
      </c>
    </row>
    <row r="892" s="109" customFormat="1" ht="19.9" customHeight="1" spans="1:7">
      <c r="A892" s="197" t="s">
        <v>2043</v>
      </c>
      <c r="B892" s="198" t="s">
        <v>2044</v>
      </c>
      <c r="C892" s="199">
        <v>8.53</v>
      </c>
      <c r="D892" s="199"/>
      <c r="E892" s="199"/>
      <c r="F892" s="199"/>
      <c r="G892" s="199">
        <v>8.53</v>
      </c>
    </row>
    <row r="893" s="109" customFormat="1" ht="19.9" customHeight="1" spans="1:7">
      <c r="A893" s="197" t="s">
        <v>2045</v>
      </c>
      <c r="B893" s="198" t="s">
        <v>2046</v>
      </c>
      <c r="C893" s="199">
        <v>0.11</v>
      </c>
      <c r="D893" s="199"/>
      <c r="E893" s="199"/>
      <c r="F893" s="199"/>
      <c r="G893" s="199">
        <v>0.11</v>
      </c>
    </row>
    <row r="894" s="109" customFormat="1" ht="19.9" customHeight="1" spans="1:7">
      <c r="A894" s="197" t="s">
        <v>2047</v>
      </c>
      <c r="B894" s="198" t="s">
        <v>2048</v>
      </c>
      <c r="C894" s="199">
        <v>10.8</v>
      </c>
      <c r="D894" s="199"/>
      <c r="E894" s="199"/>
      <c r="F894" s="199"/>
      <c r="G894" s="199">
        <v>10.8</v>
      </c>
    </row>
    <row r="895" s="109" customFormat="1" ht="19.9" customHeight="1" spans="1:7">
      <c r="A895" s="197" t="s">
        <v>2049</v>
      </c>
      <c r="B895" s="198" t="s">
        <v>2050</v>
      </c>
      <c r="C895" s="199">
        <v>0.72</v>
      </c>
      <c r="D895" s="199"/>
      <c r="E895" s="199"/>
      <c r="F895" s="199"/>
      <c r="G895" s="199">
        <v>0.72</v>
      </c>
    </row>
    <row r="896" s="109" customFormat="1" ht="19.9" customHeight="1" spans="1:7">
      <c r="A896" s="194" t="s">
        <v>2113</v>
      </c>
      <c r="B896" s="195" t="s">
        <v>2114</v>
      </c>
      <c r="C896" s="196">
        <v>577.79</v>
      </c>
      <c r="D896" s="196">
        <v>545.5</v>
      </c>
      <c r="E896" s="196">
        <v>0.69</v>
      </c>
      <c r="F896" s="196"/>
      <c r="G896" s="196">
        <v>31.6</v>
      </c>
    </row>
    <row r="897" s="109" customFormat="1" ht="19.9" customHeight="1" spans="1:7">
      <c r="A897" s="197" t="s">
        <v>1991</v>
      </c>
      <c r="B897" s="198" t="s">
        <v>1992</v>
      </c>
      <c r="C897" s="199">
        <v>545.5</v>
      </c>
      <c r="D897" s="199">
        <v>545.5</v>
      </c>
      <c r="E897" s="199"/>
      <c r="F897" s="199"/>
      <c r="G897" s="199"/>
    </row>
    <row r="898" s="109" customFormat="1" ht="19.9" customHeight="1" spans="1:7">
      <c r="A898" s="197" t="s">
        <v>1993</v>
      </c>
      <c r="B898" s="198" t="s">
        <v>1994</v>
      </c>
      <c r="C898" s="199">
        <v>56.32</v>
      </c>
      <c r="D898" s="199">
        <v>56.32</v>
      </c>
      <c r="E898" s="199"/>
      <c r="F898" s="199"/>
      <c r="G898" s="199"/>
    </row>
    <row r="899" s="109" customFormat="1" ht="19.9" customHeight="1" spans="1:7">
      <c r="A899" s="197" t="s">
        <v>1995</v>
      </c>
      <c r="B899" s="198" t="s">
        <v>1996</v>
      </c>
      <c r="C899" s="199">
        <v>276.99</v>
      </c>
      <c r="D899" s="199">
        <v>276.99</v>
      </c>
      <c r="E899" s="199"/>
      <c r="F899" s="199"/>
      <c r="G899" s="199"/>
    </row>
    <row r="900" s="109" customFormat="1" ht="19.9" customHeight="1" spans="1:7">
      <c r="A900" s="197" t="s">
        <v>1997</v>
      </c>
      <c r="B900" s="198" t="s">
        <v>1998</v>
      </c>
      <c r="C900" s="199">
        <v>24.66</v>
      </c>
      <c r="D900" s="199">
        <v>24.66</v>
      </c>
      <c r="E900" s="199"/>
      <c r="F900" s="199"/>
      <c r="G900" s="199"/>
    </row>
    <row r="901" s="109" customFormat="1" ht="19.9" customHeight="1" spans="1:7">
      <c r="A901" s="197" t="s">
        <v>1999</v>
      </c>
      <c r="B901" s="198" t="s">
        <v>2000</v>
      </c>
      <c r="C901" s="199">
        <v>7.8</v>
      </c>
      <c r="D901" s="199">
        <v>7.8</v>
      </c>
      <c r="E901" s="199"/>
      <c r="F901" s="199"/>
      <c r="G901" s="199"/>
    </row>
    <row r="902" s="109" customFormat="1" ht="19.9" customHeight="1" spans="1:7">
      <c r="A902" s="197" t="s">
        <v>2001</v>
      </c>
      <c r="B902" s="198" t="s">
        <v>2002</v>
      </c>
      <c r="C902" s="199">
        <v>51.86</v>
      </c>
      <c r="D902" s="199">
        <v>51.86</v>
      </c>
      <c r="E902" s="199"/>
      <c r="F902" s="199"/>
      <c r="G902" s="199"/>
    </row>
    <row r="903" s="109" customFormat="1" ht="19.9" customHeight="1" spans="1:7">
      <c r="A903" s="197" t="s">
        <v>2003</v>
      </c>
      <c r="B903" s="198" t="s">
        <v>2004</v>
      </c>
      <c r="C903" s="199">
        <v>25.32</v>
      </c>
      <c r="D903" s="199">
        <v>25.32</v>
      </c>
      <c r="E903" s="199"/>
      <c r="F903" s="199"/>
      <c r="G903" s="199"/>
    </row>
    <row r="904" s="109" customFormat="1" ht="19.9" customHeight="1" spans="1:7">
      <c r="A904" s="197" t="s">
        <v>2005</v>
      </c>
      <c r="B904" s="198" t="s">
        <v>2006</v>
      </c>
      <c r="C904" s="199">
        <v>6.58</v>
      </c>
      <c r="D904" s="199">
        <v>6.58</v>
      </c>
      <c r="E904" s="199"/>
      <c r="F904" s="199"/>
      <c r="G904" s="199"/>
    </row>
    <row r="905" s="109" customFormat="1" ht="19.9" customHeight="1" spans="1:7">
      <c r="A905" s="197" t="s">
        <v>2007</v>
      </c>
      <c r="B905" s="198" t="s">
        <v>2008</v>
      </c>
      <c r="C905" s="199">
        <v>0.33</v>
      </c>
      <c r="D905" s="199">
        <v>0.33</v>
      </c>
      <c r="E905" s="199"/>
      <c r="F905" s="199"/>
      <c r="G905" s="199"/>
    </row>
    <row r="906" s="109" customFormat="1" ht="19.9" customHeight="1" spans="1:7">
      <c r="A906" s="197" t="s">
        <v>2009</v>
      </c>
      <c r="B906" s="198" t="s">
        <v>2010</v>
      </c>
      <c r="C906" s="199">
        <v>39.46</v>
      </c>
      <c r="D906" s="199">
        <v>39.46</v>
      </c>
      <c r="E906" s="199"/>
      <c r="F906" s="199"/>
      <c r="G906" s="199"/>
    </row>
    <row r="907" s="109" customFormat="1" ht="19.9" customHeight="1" spans="1:7">
      <c r="A907" s="197" t="s">
        <v>2011</v>
      </c>
      <c r="B907" s="198" t="s">
        <v>2012</v>
      </c>
      <c r="C907" s="199">
        <v>2.81</v>
      </c>
      <c r="D907" s="199">
        <v>2.81</v>
      </c>
      <c r="E907" s="199"/>
      <c r="F907" s="199"/>
      <c r="G907" s="199"/>
    </row>
    <row r="908" s="109" customFormat="1" ht="19.9" customHeight="1" spans="1:7">
      <c r="A908" s="197" t="s">
        <v>2013</v>
      </c>
      <c r="B908" s="198" t="s">
        <v>2014</v>
      </c>
      <c r="C908" s="199">
        <v>53.37</v>
      </c>
      <c r="D908" s="199">
        <v>53.37</v>
      </c>
      <c r="E908" s="199"/>
      <c r="F908" s="199"/>
      <c r="G908" s="199"/>
    </row>
    <row r="909" s="109" customFormat="1" ht="19.9" customHeight="1" spans="1:7">
      <c r="A909" s="197" t="s">
        <v>2015</v>
      </c>
      <c r="B909" s="198" t="s">
        <v>2016</v>
      </c>
      <c r="C909" s="199">
        <v>31.6</v>
      </c>
      <c r="D909" s="199"/>
      <c r="E909" s="199"/>
      <c r="F909" s="199"/>
      <c r="G909" s="199">
        <v>31.6</v>
      </c>
    </row>
    <row r="910" s="109" customFormat="1" ht="19.9" customHeight="1" spans="1:7">
      <c r="A910" s="197" t="s">
        <v>2017</v>
      </c>
      <c r="B910" s="198" t="s">
        <v>2018</v>
      </c>
      <c r="C910" s="199">
        <v>1.04</v>
      </c>
      <c r="D910" s="199"/>
      <c r="E910" s="199"/>
      <c r="F910" s="199"/>
      <c r="G910" s="199">
        <v>1.04</v>
      </c>
    </row>
    <row r="911" s="109" customFormat="1" ht="19.9" customHeight="1" spans="1:7">
      <c r="A911" s="197" t="s">
        <v>2019</v>
      </c>
      <c r="B911" s="198" t="s">
        <v>2020</v>
      </c>
      <c r="C911" s="199">
        <v>0.26</v>
      </c>
      <c r="D911" s="199"/>
      <c r="E911" s="199"/>
      <c r="F911" s="199"/>
      <c r="G911" s="199">
        <v>0.26</v>
      </c>
    </row>
    <row r="912" s="109" customFormat="1" ht="19.9" customHeight="1" spans="1:7">
      <c r="A912" s="197" t="s">
        <v>2021</v>
      </c>
      <c r="B912" s="198" t="s">
        <v>2022</v>
      </c>
      <c r="C912" s="199">
        <v>0.26</v>
      </c>
      <c r="D912" s="199"/>
      <c r="E912" s="199"/>
      <c r="F912" s="199"/>
      <c r="G912" s="199">
        <v>0.26</v>
      </c>
    </row>
    <row r="913" s="109" customFormat="1" ht="19.9" customHeight="1" spans="1:7">
      <c r="A913" s="197" t="s">
        <v>2023</v>
      </c>
      <c r="B913" s="198" t="s">
        <v>2024</v>
      </c>
      <c r="C913" s="199">
        <v>0.26</v>
      </c>
      <c r="D913" s="199"/>
      <c r="E913" s="199"/>
      <c r="F913" s="199"/>
      <c r="G913" s="199">
        <v>0.26</v>
      </c>
    </row>
    <row r="914" s="109" customFormat="1" ht="19.9" customHeight="1" spans="1:7">
      <c r="A914" s="197" t="s">
        <v>2025</v>
      </c>
      <c r="B914" s="198" t="s">
        <v>2026</v>
      </c>
      <c r="C914" s="199">
        <v>1.37</v>
      </c>
      <c r="D914" s="199"/>
      <c r="E914" s="199"/>
      <c r="F914" s="199"/>
      <c r="G914" s="199">
        <v>1.37</v>
      </c>
    </row>
    <row r="915" s="109" customFormat="1" ht="19.9" customHeight="1" spans="1:7">
      <c r="A915" s="197" t="s">
        <v>2027</v>
      </c>
      <c r="B915" s="198" t="s">
        <v>2028</v>
      </c>
      <c r="C915" s="199">
        <v>0.26</v>
      </c>
      <c r="D915" s="199"/>
      <c r="E915" s="199"/>
      <c r="F915" s="199"/>
      <c r="G915" s="199">
        <v>0.26</v>
      </c>
    </row>
    <row r="916" s="109" customFormat="1" ht="19.9" customHeight="1" spans="1:7">
      <c r="A916" s="197" t="s">
        <v>2029</v>
      </c>
      <c r="B916" s="198" t="s">
        <v>2030</v>
      </c>
      <c r="C916" s="199">
        <v>4.02</v>
      </c>
      <c r="D916" s="199"/>
      <c r="E916" s="199"/>
      <c r="F916" s="199"/>
      <c r="G916" s="199">
        <v>4.02</v>
      </c>
    </row>
    <row r="917" s="109" customFormat="1" ht="19.9" customHeight="1" spans="1:7">
      <c r="A917" s="197" t="s">
        <v>2031</v>
      </c>
      <c r="B917" s="198" t="s">
        <v>2032</v>
      </c>
      <c r="C917" s="199">
        <v>5.9</v>
      </c>
      <c r="D917" s="199"/>
      <c r="E917" s="199"/>
      <c r="F917" s="199"/>
      <c r="G917" s="199">
        <v>5.9</v>
      </c>
    </row>
    <row r="918" s="109" customFormat="1" ht="19.9" customHeight="1" spans="1:7">
      <c r="A918" s="197" t="s">
        <v>2033</v>
      </c>
      <c r="B918" s="198" t="s">
        <v>2034</v>
      </c>
      <c r="C918" s="199">
        <v>0.39</v>
      </c>
      <c r="D918" s="199"/>
      <c r="E918" s="199"/>
      <c r="F918" s="199"/>
      <c r="G918" s="199">
        <v>0.39</v>
      </c>
    </row>
    <row r="919" s="109" customFormat="1" ht="19.9" customHeight="1" spans="1:7">
      <c r="A919" s="197" t="s">
        <v>2035</v>
      </c>
      <c r="B919" s="198" t="s">
        <v>2036</v>
      </c>
      <c r="C919" s="199">
        <v>0.52</v>
      </c>
      <c r="D919" s="199"/>
      <c r="E919" s="199"/>
      <c r="F919" s="199"/>
      <c r="G919" s="199">
        <v>0.52</v>
      </c>
    </row>
    <row r="920" s="109" customFormat="1" ht="19.9" customHeight="1" spans="1:7">
      <c r="A920" s="197" t="s">
        <v>2037</v>
      </c>
      <c r="B920" s="198" t="s">
        <v>2038</v>
      </c>
      <c r="C920" s="199">
        <v>0.39</v>
      </c>
      <c r="D920" s="199"/>
      <c r="E920" s="199"/>
      <c r="F920" s="199"/>
      <c r="G920" s="199">
        <v>0.39</v>
      </c>
    </row>
    <row r="921" s="109" customFormat="1" ht="19.9" customHeight="1" spans="1:7">
      <c r="A921" s="197" t="s">
        <v>2039</v>
      </c>
      <c r="B921" s="198" t="s">
        <v>2040</v>
      </c>
      <c r="C921" s="199">
        <v>0.52</v>
      </c>
      <c r="D921" s="199"/>
      <c r="E921" s="199"/>
      <c r="F921" s="199"/>
      <c r="G921" s="199">
        <v>0.52</v>
      </c>
    </row>
    <row r="922" s="109" customFormat="1" ht="19.9" customHeight="1" spans="1:7">
      <c r="A922" s="197" t="s">
        <v>2041</v>
      </c>
      <c r="B922" s="198" t="s">
        <v>2042</v>
      </c>
      <c r="C922" s="199">
        <v>0.2</v>
      </c>
      <c r="D922" s="199"/>
      <c r="E922" s="199"/>
      <c r="F922" s="199"/>
      <c r="G922" s="199">
        <v>0.2</v>
      </c>
    </row>
    <row r="923" s="109" customFormat="1" ht="19.9" customHeight="1" spans="1:7">
      <c r="A923" s="197" t="s">
        <v>2043</v>
      </c>
      <c r="B923" s="198" t="s">
        <v>2044</v>
      </c>
      <c r="C923" s="199">
        <v>7.09</v>
      </c>
      <c r="D923" s="199"/>
      <c r="E923" s="199"/>
      <c r="F923" s="199"/>
      <c r="G923" s="199">
        <v>7.09</v>
      </c>
    </row>
    <row r="924" s="109" customFormat="1" ht="19.9" customHeight="1" spans="1:7">
      <c r="A924" s="197" t="s">
        <v>2045</v>
      </c>
      <c r="B924" s="198" t="s">
        <v>2046</v>
      </c>
      <c r="C924" s="199">
        <v>0.08</v>
      </c>
      <c r="D924" s="199"/>
      <c r="E924" s="199"/>
      <c r="F924" s="199"/>
      <c r="G924" s="199">
        <v>0.08</v>
      </c>
    </row>
    <row r="925" s="109" customFormat="1" ht="19.9" customHeight="1" spans="1:7">
      <c r="A925" s="197" t="s">
        <v>2047</v>
      </c>
      <c r="B925" s="198" t="s">
        <v>2048</v>
      </c>
      <c r="C925" s="199">
        <v>8.45</v>
      </c>
      <c r="D925" s="199"/>
      <c r="E925" s="199"/>
      <c r="F925" s="199"/>
      <c r="G925" s="199">
        <v>8.45</v>
      </c>
    </row>
    <row r="926" s="109" customFormat="1" ht="19.9" customHeight="1" spans="1:7">
      <c r="A926" s="197" t="s">
        <v>2049</v>
      </c>
      <c r="B926" s="198" t="s">
        <v>2050</v>
      </c>
      <c r="C926" s="199">
        <v>0.59</v>
      </c>
      <c r="D926" s="199"/>
      <c r="E926" s="199"/>
      <c r="F926" s="199"/>
      <c r="G926" s="199">
        <v>0.59</v>
      </c>
    </row>
    <row r="927" s="109" customFormat="1" ht="19.9" customHeight="1" spans="1:7">
      <c r="A927" s="197" t="s">
        <v>2051</v>
      </c>
      <c r="B927" s="198" t="s">
        <v>2052</v>
      </c>
      <c r="C927" s="199">
        <v>0.69</v>
      </c>
      <c r="D927" s="199"/>
      <c r="E927" s="199">
        <v>0.69</v>
      </c>
      <c r="F927" s="199"/>
      <c r="G927" s="199"/>
    </row>
    <row r="928" s="109" customFormat="1" ht="19.9" customHeight="1" spans="1:7">
      <c r="A928" s="197" t="s">
        <v>2055</v>
      </c>
      <c r="B928" s="198" t="s">
        <v>2056</v>
      </c>
      <c r="C928" s="199">
        <v>0.3</v>
      </c>
      <c r="D928" s="199"/>
      <c r="E928" s="199">
        <v>0.3</v>
      </c>
      <c r="F928" s="199"/>
      <c r="G928" s="199"/>
    </row>
    <row r="929" s="109" customFormat="1" ht="19.9" customHeight="1" spans="1:7">
      <c r="A929" s="197" t="s">
        <v>2057</v>
      </c>
      <c r="B929" s="198" t="s">
        <v>2058</v>
      </c>
      <c r="C929" s="199">
        <v>0.39</v>
      </c>
      <c r="D929" s="199"/>
      <c r="E929" s="199">
        <v>0.39</v>
      </c>
      <c r="F929" s="199"/>
      <c r="G929" s="199"/>
    </row>
    <row r="930" s="109" customFormat="1" ht="19.9" customHeight="1" spans="1:7">
      <c r="A930" s="194" t="s">
        <v>2115</v>
      </c>
      <c r="B930" s="195" t="s">
        <v>2116</v>
      </c>
      <c r="C930" s="196">
        <v>308.87</v>
      </c>
      <c r="D930" s="196">
        <v>293.91</v>
      </c>
      <c r="E930" s="196">
        <v>0.23</v>
      </c>
      <c r="F930" s="196"/>
      <c r="G930" s="196">
        <v>14.73</v>
      </c>
    </row>
    <row r="931" s="109" customFormat="1" ht="19.9" customHeight="1" spans="1:7">
      <c r="A931" s="197" t="s">
        <v>1991</v>
      </c>
      <c r="B931" s="198" t="s">
        <v>1992</v>
      </c>
      <c r="C931" s="199">
        <v>293.91</v>
      </c>
      <c r="D931" s="199">
        <v>293.91</v>
      </c>
      <c r="E931" s="199"/>
      <c r="F931" s="199"/>
      <c r="G931" s="199"/>
    </row>
    <row r="932" s="109" customFormat="1" ht="19.9" customHeight="1" spans="1:7">
      <c r="A932" s="197" t="s">
        <v>1993</v>
      </c>
      <c r="B932" s="198" t="s">
        <v>1994</v>
      </c>
      <c r="C932" s="199">
        <v>26.57</v>
      </c>
      <c r="D932" s="199">
        <v>26.57</v>
      </c>
      <c r="E932" s="199"/>
      <c r="F932" s="199"/>
      <c r="G932" s="199"/>
    </row>
    <row r="933" s="109" customFormat="1" ht="19.9" customHeight="1" spans="1:7">
      <c r="A933" s="197" t="s">
        <v>1995</v>
      </c>
      <c r="B933" s="198" t="s">
        <v>1996</v>
      </c>
      <c r="C933" s="199">
        <v>134.14</v>
      </c>
      <c r="D933" s="199">
        <v>134.14</v>
      </c>
      <c r="E933" s="199"/>
      <c r="F933" s="199"/>
      <c r="G933" s="199"/>
    </row>
    <row r="934" s="109" customFormat="1" ht="19.9" customHeight="1" spans="1:7">
      <c r="A934" s="197" t="s">
        <v>1997</v>
      </c>
      <c r="B934" s="198" t="s">
        <v>1998</v>
      </c>
      <c r="C934" s="199">
        <v>11.67</v>
      </c>
      <c r="D934" s="199">
        <v>11.67</v>
      </c>
      <c r="E934" s="199"/>
      <c r="F934" s="199"/>
      <c r="G934" s="199"/>
    </row>
    <row r="935" s="109" customFormat="1" ht="19.9" customHeight="1" spans="1:7">
      <c r="A935" s="197" t="s">
        <v>1999</v>
      </c>
      <c r="B935" s="198" t="s">
        <v>2000</v>
      </c>
      <c r="C935" s="199">
        <v>3.6</v>
      </c>
      <c r="D935" s="199">
        <v>3.6</v>
      </c>
      <c r="E935" s="199"/>
      <c r="F935" s="199"/>
      <c r="G935" s="199"/>
    </row>
    <row r="936" s="109" customFormat="1" ht="19.9" customHeight="1" spans="1:7">
      <c r="A936" s="197" t="s">
        <v>2001</v>
      </c>
      <c r="B936" s="198" t="s">
        <v>2002</v>
      </c>
      <c r="C936" s="199">
        <v>25.35</v>
      </c>
      <c r="D936" s="199">
        <v>25.35</v>
      </c>
      <c r="E936" s="199"/>
      <c r="F936" s="199"/>
      <c r="G936" s="199"/>
    </row>
    <row r="937" s="109" customFormat="1" ht="19.9" customHeight="1" spans="1:7">
      <c r="A937" s="197" t="s">
        <v>2003</v>
      </c>
      <c r="B937" s="198" t="s">
        <v>2004</v>
      </c>
      <c r="C937" s="199">
        <v>12.37</v>
      </c>
      <c r="D937" s="199">
        <v>12.37</v>
      </c>
      <c r="E937" s="199"/>
      <c r="F937" s="199"/>
      <c r="G937" s="199"/>
    </row>
    <row r="938" s="109" customFormat="1" ht="19.9" customHeight="1" spans="1:7">
      <c r="A938" s="197" t="s">
        <v>2005</v>
      </c>
      <c r="B938" s="198" t="s">
        <v>2006</v>
      </c>
      <c r="C938" s="199">
        <v>3.21</v>
      </c>
      <c r="D938" s="199">
        <v>3.21</v>
      </c>
      <c r="E938" s="199"/>
      <c r="F938" s="199"/>
      <c r="G938" s="199"/>
    </row>
    <row r="939" s="109" customFormat="1" ht="19.9" customHeight="1" spans="1:7">
      <c r="A939" s="197" t="s">
        <v>2007</v>
      </c>
      <c r="B939" s="198" t="s">
        <v>2008</v>
      </c>
      <c r="C939" s="199">
        <v>0.16</v>
      </c>
      <c r="D939" s="199">
        <v>0.16</v>
      </c>
      <c r="E939" s="199"/>
      <c r="F939" s="199"/>
      <c r="G939" s="199"/>
    </row>
    <row r="940" s="109" customFormat="1" ht="19.9" customHeight="1" spans="1:7">
      <c r="A940" s="197" t="s">
        <v>2009</v>
      </c>
      <c r="B940" s="198" t="s">
        <v>2010</v>
      </c>
      <c r="C940" s="199">
        <v>19.27</v>
      </c>
      <c r="D940" s="199">
        <v>19.27</v>
      </c>
      <c r="E940" s="199"/>
      <c r="F940" s="199"/>
      <c r="G940" s="199"/>
    </row>
    <row r="941" s="109" customFormat="1" ht="19.9" customHeight="1" spans="1:7">
      <c r="A941" s="197" t="s">
        <v>2011</v>
      </c>
      <c r="B941" s="198" t="s">
        <v>2012</v>
      </c>
      <c r="C941" s="199">
        <v>1.3</v>
      </c>
      <c r="D941" s="199">
        <v>1.3</v>
      </c>
      <c r="E941" s="199"/>
      <c r="F941" s="199"/>
      <c r="G941" s="199"/>
    </row>
    <row r="942" s="109" customFormat="1" ht="19.9" customHeight="1" spans="1:7">
      <c r="A942" s="197" t="s">
        <v>2013</v>
      </c>
      <c r="B942" s="198" t="s">
        <v>2014</v>
      </c>
      <c r="C942" s="199">
        <v>56.27</v>
      </c>
      <c r="D942" s="199">
        <v>56.27</v>
      </c>
      <c r="E942" s="199"/>
      <c r="F942" s="199"/>
      <c r="G942" s="199"/>
    </row>
    <row r="943" s="109" customFormat="1" ht="19.9" customHeight="1" spans="1:7">
      <c r="A943" s="197" t="s">
        <v>2015</v>
      </c>
      <c r="B943" s="198" t="s">
        <v>2016</v>
      </c>
      <c r="C943" s="199">
        <v>14.73</v>
      </c>
      <c r="D943" s="199"/>
      <c r="E943" s="199"/>
      <c r="F943" s="199"/>
      <c r="G943" s="199">
        <v>14.73</v>
      </c>
    </row>
    <row r="944" s="109" customFormat="1" ht="19.9" customHeight="1" spans="1:7">
      <c r="A944" s="197" t="s">
        <v>2017</v>
      </c>
      <c r="B944" s="198" t="s">
        <v>2018</v>
      </c>
      <c r="C944" s="199">
        <v>0.48</v>
      </c>
      <c r="D944" s="199"/>
      <c r="E944" s="199"/>
      <c r="F944" s="199"/>
      <c r="G944" s="199">
        <v>0.48</v>
      </c>
    </row>
    <row r="945" s="109" customFormat="1" ht="19.9" customHeight="1" spans="1:7">
      <c r="A945" s="197" t="s">
        <v>2019</v>
      </c>
      <c r="B945" s="198" t="s">
        <v>2020</v>
      </c>
      <c r="C945" s="199">
        <v>0.12</v>
      </c>
      <c r="D945" s="199"/>
      <c r="E945" s="199"/>
      <c r="F945" s="199"/>
      <c r="G945" s="199">
        <v>0.12</v>
      </c>
    </row>
    <row r="946" s="109" customFormat="1" ht="19.9" customHeight="1" spans="1:7">
      <c r="A946" s="197" t="s">
        <v>2021</v>
      </c>
      <c r="B946" s="198" t="s">
        <v>2022</v>
      </c>
      <c r="C946" s="199">
        <v>0.12</v>
      </c>
      <c r="D946" s="199"/>
      <c r="E946" s="199"/>
      <c r="F946" s="199"/>
      <c r="G946" s="199">
        <v>0.12</v>
      </c>
    </row>
    <row r="947" s="109" customFormat="1" ht="19.9" customHeight="1" spans="1:7">
      <c r="A947" s="197" t="s">
        <v>2023</v>
      </c>
      <c r="B947" s="198" t="s">
        <v>2024</v>
      </c>
      <c r="C947" s="199">
        <v>0.12</v>
      </c>
      <c r="D947" s="199"/>
      <c r="E947" s="199"/>
      <c r="F947" s="199"/>
      <c r="G947" s="199">
        <v>0.12</v>
      </c>
    </row>
    <row r="948" s="109" customFormat="1" ht="19.9" customHeight="1" spans="1:7">
      <c r="A948" s="197" t="s">
        <v>2025</v>
      </c>
      <c r="B948" s="198" t="s">
        <v>2026</v>
      </c>
      <c r="C948" s="199">
        <v>0.6</v>
      </c>
      <c r="D948" s="199"/>
      <c r="E948" s="199"/>
      <c r="F948" s="199"/>
      <c r="G948" s="199">
        <v>0.6</v>
      </c>
    </row>
    <row r="949" s="109" customFormat="1" ht="19.9" customHeight="1" spans="1:7">
      <c r="A949" s="197" t="s">
        <v>2027</v>
      </c>
      <c r="B949" s="198" t="s">
        <v>2028</v>
      </c>
      <c r="C949" s="199">
        <v>0.12</v>
      </c>
      <c r="D949" s="199"/>
      <c r="E949" s="199"/>
      <c r="F949" s="199"/>
      <c r="G949" s="199">
        <v>0.12</v>
      </c>
    </row>
    <row r="950" s="109" customFormat="1" ht="19.9" customHeight="1" spans="1:7">
      <c r="A950" s="197" t="s">
        <v>2029</v>
      </c>
      <c r="B950" s="198" t="s">
        <v>2030</v>
      </c>
      <c r="C950" s="199">
        <v>1.85</v>
      </c>
      <c r="D950" s="199"/>
      <c r="E950" s="199"/>
      <c r="F950" s="199"/>
      <c r="G950" s="199">
        <v>1.85</v>
      </c>
    </row>
    <row r="951" s="109" customFormat="1" ht="19.9" customHeight="1" spans="1:7">
      <c r="A951" s="197" t="s">
        <v>2031</v>
      </c>
      <c r="B951" s="198" t="s">
        <v>2032</v>
      </c>
      <c r="C951" s="199">
        <v>2.72</v>
      </c>
      <c r="D951" s="199"/>
      <c r="E951" s="199"/>
      <c r="F951" s="199"/>
      <c r="G951" s="199">
        <v>2.72</v>
      </c>
    </row>
    <row r="952" s="109" customFormat="1" ht="19.9" customHeight="1" spans="1:7">
      <c r="A952" s="197" t="s">
        <v>2033</v>
      </c>
      <c r="B952" s="198" t="s">
        <v>2034</v>
      </c>
      <c r="C952" s="199">
        <v>0.18</v>
      </c>
      <c r="D952" s="199"/>
      <c r="E952" s="199"/>
      <c r="F952" s="199"/>
      <c r="G952" s="199">
        <v>0.18</v>
      </c>
    </row>
    <row r="953" s="109" customFormat="1" ht="19.9" customHeight="1" spans="1:7">
      <c r="A953" s="197" t="s">
        <v>2035</v>
      </c>
      <c r="B953" s="198" t="s">
        <v>2036</v>
      </c>
      <c r="C953" s="199">
        <v>0.24</v>
      </c>
      <c r="D953" s="199"/>
      <c r="E953" s="199"/>
      <c r="F953" s="199"/>
      <c r="G953" s="199">
        <v>0.24</v>
      </c>
    </row>
    <row r="954" s="109" customFormat="1" ht="19.9" customHeight="1" spans="1:7">
      <c r="A954" s="197" t="s">
        <v>2037</v>
      </c>
      <c r="B954" s="198" t="s">
        <v>2038</v>
      </c>
      <c r="C954" s="199">
        <v>0.18</v>
      </c>
      <c r="D954" s="199"/>
      <c r="E954" s="199"/>
      <c r="F954" s="199"/>
      <c r="G954" s="199">
        <v>0.18</v>
      </c>
    </row>
    <row r="955" s="109" customFormat="1" ht="19.9" customHeight="1" spans="1:7">
      <c r="A955" s="197" t="s">
        <v>2039</v>
      </c>
      <c r="B955" s="198" t="s">
        <v>2040</v>
      </c>
      <c r="C955" s="199">
        <v>0.24</v>
      </c>
      <c r="D955" s="199"/>
      <c r="E955" s="199"/>
      <c r="F955" s="199"/>
      <c r="G955" s="199">
        <v>0.24</v>
      </c>
    </row>
    <row r="956" s="109" customFormat="1" ht="19.9" customHeight="1" spans="1:7">
      <c r="A956" s="197" t="s">
        <v>2041</v>
      </c>
      <c r="B956" s="198" t="s">
        <v>2042</v>
      </c>
      <c r="C956" s="199">
        <v>0.09</v>
      </c>
      <c r="D956" s="199"/>
      <c r="E956" s="199"/>
      <c r="F956" s="199"/>
      <c r="G956" s="199">
        <v>0.09</v>
      </c>
    </row>
    <row r="957" s="109" customFormat="1" ht="19.9" customHeight="1" spans="1:7">
      <c r="A957" s="197" t="s">
        <v>2043</v>
      </c>
      <c r="B957" s="198" t="s">
        <v>2044</v>
      </c>
      <c r="C957" s="199">
        <v>3.43</v>
      </c>
      <c r="D957" s="199"/>
      <c r="E957" s="199"/>
      <c r="F957" s="199"/>
      <c r="G957" s="199">
        <v>3.43</v>
      </c>
    </row>
    <row r="958" s="109" customFormat="1" ht="19.9" customHeight="1" spans="1:7">
      <c r="A958" s="197" t="s">
        <v>2045</v>
      </c>
      <c r="B958" s="198" t="s">
        <v>2046</v>
      </c>
      <c r="C958" s="199">
        <v>0.04</v>
      </c>
      <c r="D958" s="199"/>
      <c r="E958" s="199"/>
      <c r="F958" s="199"/>
      <c r="G958" s="199">
        <v>0.04</v>
      </c>
    </row>
    <row r="959" s="109" customFormat="1" ht="19.9" customHeight="1" spans="1:7">
      <c r="A959" s="197" t="s">
        <v>2047</v>
      </c>
      <c r="B959" s="198" t="s">
        <v>2048</v>
      </c>
      <c r="C959" s="199">
        <v>3.9</v>
      </c>
      <c r="D959" s="199"/>
      <c r="E959" s="199"/>
      <c r="F959" s="199"/>
      <c r="G959" s="199">
        <v>3.9</v>
      </c>
    </row>
    <row r="960" s="109" customFormat="1" ht="19.9" customHeight="1" spans="1:7">
      <c r="A960" s="197" t="s">
        <v>2049</v>
      </c>
      <c r="B960" s="198" t="s">
        <v>2050</v>
      </c>
      <c r="C960" s="199">
        <v>0.3</v>
      </c>
      <c r="D960" s="199"/>
      <c r="E960" s="199"/>
      <c r="F960" s="199"/>
      <c r="G960" s="199">
        <v>0.3</v>
      </c>
    </row>
    <row r="961" s="109" customFormat="1" ht="19.9" customHeight="1" spans="1:7">
      <c r="A961" s="197" t="s">
        <v>2051</v>
      </c>
      <c r="B961" s="198" t="s">
        <v>2052</v>
      </c>
      <c r="C961" s="199">
        <v>0.23</v>
      </c>
      <c r="D961" s="199"/>
      <c r="E961" s="199">
        <v>0.23</v>
      </c>
      <c r="F961" s="199"/>
      <c r="G961" s="199"/>
    </row>
    <row r="962" s="109" customFormat="1" ht="19.9" customHeight="1" spans="1:7">
      <c r="A962" s="197" t="s">
        <v>2055</v>
      </c>
      <c r="B962" s="198" t="s">
        <v>2056</v>
      </c>
      <c r="C962" s="199">
        <v>0.1</v>
      </c>
      <c r="D962" s="199"/>
      <c r="E962" s="199">
        <v>0.1</v>
      </c>
      <c r="F962" s="199"/>
      <c r="G962" s="199"/>
    </row>
    <row r="963" s="109" customFormat="1" ht="19.9" customHeight="1" spans="1:7">
      <c r="A963" s="197" t="s">
        <v>2057</v>
      </c>
      <c r="B963" s="198" t="s">
        <v>2058</v>
      </c>
      <c r="C963" s="199">
        <v>0.13</v>
      </c>
      <c r="D963" s="199"/>
      <c r="E963" s="199">
        <v>0.13</v>
      </c>
      <c r="F963" s="199"/>
      <c r="G963" s="199"/>
    </row>
    <row r="964" s="109" customFormat="1" ht="19.9" customHeight="1" spans="1:7">
      <c r="A964" s="194" t="s">
        <v>2117</v>
      </c>
      <c r="B964" s="195" t="s">
        <v>2118</v>
      </c>
      <c r="C964" s="196">
        <v>4612.87</v>
      </c>
      <c r="D964" s="196">
        <v>4346.08</v>
      </c>
      <c r="E964" s="196">
        <v>19.92</v>
      </c>
      <c r="F964" s="196"/>
      <c r="G964" s="196">
        <v>246.87</v>
      </c>
    </row>
    <row r="965" s="109" customFormat="1" ht="19.9" customHeight="1" spans="1:7">
      <c r="A965" s="197" t="s">
        <v>1991</v>
      </c>
      <c r="B965" s="198" t="s">
        <v>1992</v>
      </c>
      <c r="C965" s="199">
        <v>4346.08</v>
      </c>
      <c r="D965" s="199">
        <v>4346.08</v>
      </c>
      <c r="E965" s="199"/>
      <c r="F965" s="199"/>
      <c r="G965" s="199"/>
    </row>
    <row r="966" s="109" customFormat="1" ht="19.9" customHeight="1" spans="1:7">
      <c r="A966" s="197" t="s">
        <v>1993</v>
      </c>
      <c r="B966" s="198" t="s">
        <v>1994</v>
      </c>
      <c r="C966" s="199">
        <v>475.22</v>
      </c>
      <c r="D966" s="199">
        <v>475.22</v>
      </c>
      <c r="E966" s="199"/>
      <c r="F966" s="199"/>
      <c r="G966" s="199"/>
    </row>
    <row r="967" s="109" customFormat="1" ht="19.9" customHeight="1" spans="1:7">
      <c r="A967" s="197" t="s">
        <v>1995</v>
      </c>
      <c r="B967" s="198" t="s">
        <v>1996</v>
      </c>
      <c r="C967" s="199">
        <v>2227.8</v>
      </c>
      <c r="D967" s="199">
        <v>2227.8</v>
      </c>
      <c r="E967" s="199"/>
      <c r="F967" s="199"/>
      <c r="G967" s="199"/>
    </row>
    <row r="968" s="109" customFormat="1" ht="19.9" customHeight="1" spans="1:7">
      <c r="A968" s="197" t="s">
        <v>1997</v>
      </c>
      <c r="B968" s="198" t="s">
        <v>1998</v>
      </c>
      <c r="C968" s="199">
        <v>199.21</v>
      </c>
      <c r="D968" s="199">
        <v>199.21</v>
      </c>
      <c r="E968" s="199"/>
      <c r="F968" s="199"/>
      <c r="G968" s="199"/>
    </row>
    <row r="969" s="109" customFormat="1" ht="19.9" customHeight="1" spans="1:7">
      <c r="A969" s="197" t="s">
        <v>1999</v>
      </c>
      <c r="B969" s="198" t="s">
        <v>2000</v>
      </c>
      <c r="C969" s="199">
        <v>56.4</v>
      </c>
      <c r="D969" s="199">
        <v>56.4</v>
      </c>
      <c r="E969" s="199"/>
      <c r="F969" s="199"/>
      <c r="G969" s="199"/>
    </row>
    <row r="970" s="109" customFormat="1" ht="19.9" customHeight="1" spans="1:7">
      <c r="A970" s="197" t="s">
        <v>2001</v>
      </c>
      <c r="B970" s="198" t="s">
        <v>2002</v>
      </c>
      <c r="C970" s="199">
        <v>417.12</v>
      </c>
      <c r="D970" s="199">
        <v>417.12</v>
      </c>
      <c r="E970" s="199"/>
      <c r="F970" s="199"/>
      <c r="G970" s="199"/>
    </row>
    <row r="971" s="109" customFormat="1" ht="19.9" customHeight="1" spans="1:7">
      <c r="A971" s="197" t="s">
        <v>2003</v>
      </c>
      <c r="B971" s="198" t="s">
        <v>2004</v>
      </c>
      <c r="C971" s="199">
        <v>203.35</v>
      </c>
      <c r="D971" s="199">
        <v>203.35</v>
      </c>
      <c r="E971" s="199"/>
      <c r="F971" s="199"/>
      <c r="G971" s="199"/>
    </row>
    <row r="972" s="109" customFormat="1" ht="19.9" customHeight="1" spans="1:7">
      <c r="A972" s="197" t="s">
        <v>2005</v>
      </c>
      <c r="B972" s="198" t="s">
        <v>2006</v>
      </c>
      <c r="C972" s="199">
        <v>49.04</v>
      </c>
      <c r="D972" s="199">
        <v>49.04</v>
      </c>
      <c r="E972" s="199"/>
      <c r="F972" s="199"/>
      <c r="G972" s="199"/>
    </row>
    <row r="973" s="109" customFormat="1" ht="19.9" customHeight="1" spans="1:7">
      <c r="A973" s="197" t="s">
        <v>2007</v>
      </c>
      <c r="B973" s="198" t="s">
        <v>2008</v>
      </c>
      <c r="C973" s="199">
        <v>2.64</v>
      </c>
      <c r="D973" s="199">
        <v>2.64</v>
      </c>
      <c r="E973" s="199"/>
      <c r="F973" s="199"/>
      <c r="G973" s="199"/>
    </row>
    <row r="974" s="109" customFormat="1" ht="19.9" customHeight="1" spans="1:7">
      <c r="A974" s="197" t="s">
        <v>2009</v>
      </c>
      <c r="B974" s="198" t="s">
        <v>2010</v>
      </c>
      <c r="C974" s="199">
        <v>316.9</v>
      </c>
      <c r="D974" s="199">
        <v>316.9</v>
      </c>
      <c r="E974" s="199"/>
      <c r="F974" s="199"/>
      <c r="G974" s="199"/>
    </row>
    <row r="975" s="109" customFormat="1" ht="19.9" customHeight="1" spans="1:7">
      <c r="A975" s="197" t="s">
        <v>2011</v>
      </c>
      <c r="B975" s="198" t="s">
        <v>2012</v>
      </c>
      <c r="C975" s="199">
        <v>20.32</v>
      </c>
      <c r="D975" s="199">
        <v>20.32</v>
      </c>
      <c r="E975" s="199"/>
      <c r="F975" s="199"/>
      <c r="G975" s="199"/>
    </row>
    <row r="976" s="109" customFormat="1" ht="19.9" customHeight="1" spans="1:7">
      <c r="A976" s="197" t="s">
        <v>2013</v>
      </c>
      <c r="B976" s="198" t="s">
        <v>2014</v>
      </c>
      <c r="C976" s="199">
        <v>378.08</v>
      </c>
      <c r="D976" s="199">
        <v>378.08</v>
      </c>
      <c r="E976" s="199"/>
      <c r="F976" s="199"/>
      <c r="G976" s="199"/>
    </row>
    <row r="977" s="109" customFormat="1" ht="19.9" customHeight="1" spans="1:7">
      <c r="A977" s="197" t="s">
        <v>2015</v>
      </c>
      <c r="B977" s="198" t="s">
        <v>2016</v>
      </c>
      <c r="C977" s="199">
        <v>246.87</v>
      </c>
      <c r="D977" s="199"/>
      <c r="E977" s="199"/>
      <c r="F977" s="199"/>
      <c r="G977" s="199">
        <v>246.87</v>
      </c>
    </row>
    <row r="978" s="109" customFormat="1" ht="19.9" customHeight="1" spans="1:7">
      <c r="A978" s="197" t="s">
        <v>2017</v>
      </c>
      <c r="B978" s="198" t="s">
        <v>2018</v>
      </c>
      <c r="C978" s="199">
        <v>7.52</v>
      </c>
      <c r="D978" s="199"/>
      <c r="E978" s="199"/>
      <c r="F978" s="199"/>
      <c r="G978" s="199">
        <v>7.52</v>
      </c>
    </row>
    <row r="979" s="109" customFormat="1" ht="19.9" customHeight="1" spans="1:7">
      <c r="A979" s="197" t="s">
        <v>2019</v>
      </c>
      <c r="B979" s="198" t="s">
        <v>2020</v>
      </c>
      <c r="C979" s="199">
        <v>1.88</v>
      </c>
      <c r="D979" s="199"/>
      <c r="E979" s="199"/>
      <c r="F979" s="199"/>
      <c r="G979" s="199">
        <v>1.88</v>
      </c>
    </row>
    <row r="980" s="109" customFormat="1" ht="19.9" customHeight="1" spans="1:7">
      <c r="A980" s="197" t="s">
        <v>2021</v>
      </c>
      <c r="B980" s="198" t="s">
        <v>2022</v>
      </c>
      <c r="C980" s="199">
        <v>1.88</v>
      </c>
      <c r="D980" s="199"/>
      <c r="E980" s="199"/>
      <c r="F980" s="199"/>
      <c r="G980" s="199">
        <v>1.88</v>
      </c>
    </row>
    <row r="981" s="109" customFormat="1" ht="19.9" customHeight="1" spans="1:7">
      <c r="A981" s="197" t="s">
        <v>2023</v>
      </c>
      <c r="B981" s="198" t="s">
        <v>2024</v>
      </c>
      <c r="C981" s="199">
        <v>1.88</v>
      </c>
      <c r="D981" s="199"/>
      <c r="E981" s="199"/>
      <c r="F981" s="199"/>
      <c r="G981" s="199">
        <v>1.88</v>
      </c>
    </row>
    <row r="982" s="109" customFormat="1" ht="19.9" customHeight="1" spans="1:7">
      <c r="A982" s="197" t="s">
        <v>2025</v>
      </c>
      <c r="B982" s="198" t="s">
        <v>2026</v>
      </c>
      <c r="C982" s="199">
        <v>12.35</v>
      </c>
      <c r="D982" s="199"/>
      <c r="E982" s="199"/>
      <c r="F982" s="199"/>
      <c r="G982" s="199">
        <v>12.35</v>
      </c>
    </row>
    <row r="983" s="109" customFormat="1" ht="19.9" customHeight="1" spans="1:7">
      <c r="A983" s="197" t="s">
        <v>2027</v>
      </c>
      <c r="B983" s="198" t="s">
        <v>2028</v>
      </c>
      <c r="C983" s="199">
        <v>1.88</v>
      </c>
      <c r="D983" s="199"/>
      <c r="E983" s="199"/>
      <c r="F983" s="199"/>
      <c r="G983" s="199">
        <v>1.88</v>
      </c>
    </row>
    <row r="984" s="109" customFormat="1" ht="19.9" customHeight="1" spans="1:7">
      <c r="A984" s="197" t="s">
        <v>2029</v>
      </c>
      <c r="B984" s="198" t="s">
        <v>2030</v>
      </c>
      <c r="C984" s="199">
        <v>29.04</v>
      </c>
      <c r="D984" s="199"/>
      <c r="E984" s="199"/>
      <c r="F984" s="199"/>
      <c r="G984" s="199">
        <v>29.04</v>
      </c>
    </row>
    <row r="985" s="109" customFormat="1" ht="19.9" customHeight="1" spans="1:7">
      <c r="A985" s="197" t="s">
        <v>2031</v>
      </c>
      <c r="B985" s="198" t="s">
        <v>2032</v>
      </c>
      <c r="C985" s="199">
        <v>28.09</v>
      </c>
      <c r="D985" s="199"/>
      <c r="E985" s="199"/>
      <c r="F985" s="199"/>
      <c r="G985" s="199">
        <v>28.09</v>
      </c>
    </row>
    <row r="986" s="109" customFormat="1" ht="19.9" customHeight="1" spans="1:7">
      <c r="A986" s="197" t="s">
        <v>2033</v>
      </c>
      <c r="B986" s="198" t="s">
        <v>2034</v>
      </c>
      <c r="C986" s="199">
        <v>2.82</v>
      </c>
      <c r="D986" s="199"/>
      <c r="E986" s="199"/>
      <c r="F986" s="199"/>
      <c r="G986" s="199">
        <v>2.82</v>
      </c>
    </row>
    <row r="987" s="109" customFormat="1" ht="19.9" customHeight="1" spans="1:7">
      <c r="A987" s="197" t="s">
        <v>2035</v>
      </c>
      <c r="B987" s="198" t="s">
        <v>2036</v>
      </c>
      <c r="C987" s="199">
        <v>3.76</v>
      </c>
      <c r="D987" s="199"/>
      <c r="E987" s="199"/>
      <c r="F987" s="199"/>
      <c r="G987" s="199">
        <v>3.76</v>
      </c>
    </row>
    <row r="988" s="109" customFormat="1" ht="19.9" customHeight="1" spans="1:7">
      <c r="A988" s="197" t="s">
        <v>2037</v>
      </c>
      <c r="B988" s="198" t="s">
        <v>2038</v>
      </c>
      <c r="C988" s="199">
        <v>2.82</v>
      </c>
      <c r="D988" s="199"/>
      <c r="E988" s="199"/>
      <c r="F988" s="199"/>
      <c r="G988" s="199">
        <v>2.82</v>
      </c>
    </row>
    <row r="989" s="109" customFormat="1" ht="19.9" customHeight="1" spans="1:7">
      <c r="A989" s="197" t="s">
        <v>2039</v>
      </c>
      <c r="B989" s="198" t="s">
        <v>2040</v>
      </c>
      <c r="C989" s="199">
        <v>3.76</v>
      </c>
      <c r="D989" s="199"/>
      <c r="E989" s="199"/>
      <c r="F989" s="199"/>
      <c r="G989" s="199">
        <v>3.76</v>
      </c>
    </row>
    <row r="990" s="109" customFormat="1" ht="19.9" customHeight="1" spans="1:7">
      <c r="A990" s="197" t="s">
        <v>2041</v>
      </c>
      <c r="B990" s="198" t="s">
        <v>2042</v>
      </c>
      <c r="C990" s="199">
        <v>1.41</v>
      </c>
      <c r="D990" s="199"/>
      <c r="E990" s="199"/>
      <c r="F990" s="199"/>
      <c r="G990" s="199">
        <v>1.41</v>
      </c>
    </row>
    <row r="991" s="109" customFormat="1" ht="19.9" customHeight="1" spans="1:7">
      <c r="A991" s="197" t="s">
        <v>2043</v>
      </c>
      <c r="B991" s="198" t="s">
        <v>2044</v>
      </c>
      <c r="C991" s="199">
        <v>57.62</v>
      </c>
      <c r="D991" s="199"/>
      <c r="E991" s="199"/>
      <c r="F991" s="199"/>
      <c r="G991" s="199">
        <v>57.62</v>
      </c>
    </row>
    <row r="992" s="109" customFormat="1" ht="19.9" customHeight="1" spans="1:7">
      <c r="A992" s="197" t="s">
        <v>2045</v>
      </c>
      <c r="B992" s="198" t="s">
        <v>2046</v>
      </c>
      <c r="C992" s="199">
        <v>0.56</v>
      </c>
      <c r="D992" s="199"/>
      <c r="E992" s="199"/>
      <c r="F992" s="199"/>
      <c r="G992" s="199">
        <v>0.56</v>
      </c>
    </row>
    <row r="993" s="109" customFormat="1" ht="19.9" customHeight="1" spans="1:7">
      <c r="A993" s="197" t="s">
        <v>2047</v>
      </c>
      <c r="B993" s="198" t="s">
        <v>2048</v>
      </c>
      <c r="C993" s="199">
        <v>61.1</v>
      </c>
      <c r="D993" s="199"/>
      <c r="E993" s="199"/>
      <c r="F993" s="199"/>
      <c r="G993" s="199">
        <v>61.1</v>
      </c>
    </row>
    <row r="994" s="109" customFormat="1" ht="19.9" customHeight="1" spans="1:7">
      <c r="A994" s="197" t="s">
        <v>2049</v>
      </c>
      <c r="B994" s="198" t="s">
        <v>2050</v>
      </c>
      <c r="C994" s="199">
        <v>28.5</v>
      </c>
      <c r="D994" s="199"/>
      <c r="E994" s="199"/>
      <c r="F994" s="199"/>
      <c r="G994" s="199">
        <v>28.5</v>
      </c>
    </row>
    <row r="995" s="109" customFormat="1" ht="19.9" customHeight="1" spans="1:7">
      <c r="A995" s="197" t="s">
        <v>2051</v>
      </c>
      <c r="B995" s="198" t="s">
        <v>2052</v>
      </c>
      <c r="C995" s="199">
        <v>19.92</v>
      </c>
      <c r="D995" s="199"/>
      <c r="E995" s="199">
        <v>19.92</v>
      </c>
      <c r="F995" s="199"/>
      <c r="G995" s="199"/>
    </row>
    <row r="996" s="109" customFormat="1" ht="19.9" customHeight="1" spans="1:7">
      <c r="A996" s="197" t="s">
        <v>2053</v>
      </c>
      <c r="B996" s="198" t="s">
        <v>2054</v>
      </c>
      <c r="C996" s="199">
        <v>6.35</v>
      </c>
      <c r="D996" s="199"/>
      <c r="E996" s="199">
        <v>6.35</v>
      </c>
      <c r="F996" s="199"/>
      <c r="G996" s="199"/>
    </row>
    <row r="997" s="109" customFormat="1" ht="19.9" customHeight="1" spans="1:7">
      <c r="A997" s="197" t="s">
        <v>2055</v>
      </c>
      <c r="B997" s="198" t="s">
        <v>2056</v>
      </c>
      <c r="C997" s="199">
        <v>5.9</v>
      </c>
      <c r="D997" s="199"/>
      <c r="E997" s="199">
        <v>5.9</v>
      </c>
      <c r="F997" s="199"/>
      <c r="G997" s="199"/>
    </row>
    <row r="998" s="109" customFormat="1" ht="19.9" customHeight="1" spans="1:7">
      <c r="A998" s="197" t="s">
        <v>2057</v>
      </c>
      <c r="B998" s="198" t="s">
        <v>2058</v>
      </c>
      <c r="C998" s="199">
        <v>7.67</v>
      </c>
      <c r="D998" s="199"/>
      <c r="E998" s="199">
        <v>7.67</v>
      </c>
      <c r="F998" s="199"/>
      <c r="G998" s="199"/>
    </row>
    <row r="999" s="109" customFormat="1" ht="19.9" customHeight="1" spans="1:7">
      <c r="A999" s="194" t="s">
        <v>2119</v>
      </c>
      <c r="B999" s="195" t="s">
        <v>2120</v>
      </c>
      <c r="C999" s="196">
        <v>3217.92</v>
      </c>
      <c r="D999" s="196">
        <v>3065.2</v>
      </c>
      <c r="E999" s="196">
        <v>2.53</v>
      </c>
      <c r="F999" s="196"/>
      <c r="G999" s="196">
        <v>150.19</v>
      </c>
    </row>
    <row r="1000" s="109" customFormat="1" ht="19.9" customHeight="1" spans="1:7">
      <c r="A1000" s="197" t="s">
        <v>1991</v>
      </c>
      <c r="B1000" s="198" t="s">
        <v>1992</v>
      </c>
      <c r="C1000" s="199">
        <v>3065.2</v>
      </c>
      <c r="D1000" s="199">
        <v>3065.2</v>
      </c>
      <c r="E1000" s="199"/>
      <c r="F1000" s="199"/>
      <c r="G1000" s="199"/>
    </row>
    <row r="1001" s="109" customFormat="1" ht="19.9" customHeight="1" spans="1:7">
      <c r="A1001" s="197" t="s">
        <v>1993</v>
      </c>
      <c r="B1001" s="198" t="s">
        <v>1994</v>
      </c>
      <c r="C1001" s="199">
        <v>289.89</v>
      </c>
      <c r="D1001" s="199">
        <v>289.89</v>
      </c>
      <c r="E1001" s="199"/>
      <c r="F1001" s="199"/>
      <c r="G1001" s="199"/>
    </row>
    <row r="1002" s="109" customFormat="1" ht="19.9" customHeight="1" spans="1:7">
      <c r="A1002" s="197" t="s">
        <v>1995</v>
      </c>
      <c r="B1002" s="198" t="s">
        <v>1996</v>
      </c>
      <c r="C1002" s="199">
        <v>1557.44</v>
      </c>
      <c r="D1002" s="199">
        <v>1557.44</v>
      </c>
      <c r="E1002" s="199"/>
      <c r="F1002" s="199"/>
      <c r="G1002" s="199"/>
    </row>
    <row r="1003" s="109" customFormat="1" ht="19.9" customHeight="1" spans="1:7">
      <c r="A1003" s="197" t="s">
        <v>1997</v>
      </c>
      <c r="B1003" s="198" t="s">
        <v>1998</v>
      </c>
      <c r="C1003" s="199">
        <v>123.75</v>
      </c>
      <c r="D1003" s="199">
        <v>123.75</v>
      </c>
      <c r="E1003" s="199"/>
      <c r="F1003" s="199"/>
      <c r="G1003" s="199"/>
    </row>
    <row r="1004" s="109" customFormat="1" ht="19.9" customHeight="1" spans="1:7">
      <c r="A1004" s="197" t="s">
        <v>1999</v>
      </c>
      <c r="B1004" s="198" t="s">
        <v>2000</v>
      </c>
      <c r="C1004" s="199">
        <v>39.6</v>
      </c>
      <c r="D1004" s="199">
        <v>39.6</v>
      </c>
      <c r="E1004" s="199"/>
      <c r="F1004" s="199"/>
      <c r="G1004" s="199"/>
    </row>
    <row r="1005" s="109" customFormat="1" ht="19.9" customHeight="1" spans="1:7">
      <c r="A1005" s="197" t="s">
        <v>2001</v>
      </c>
      <c r="B1005" s="198" t="s">
        <v>2002</v>
      </c>
      <c r="C1005" s="199">
        <v>288.04</v>
      </c>
      <c r="D1005" s="199">
        <v>288.04</v>
      </c>
      <c r="E1005" s="199"/>
      <c r="F1005" s="199"/>
      <c r="G1005" s="199"/>
    </row>
    <row r="1006" s="109" customFormat="1" ht="19.9" customHeight="1" spans="1:7">
      <c r="A1006" s="197" t="s">
        <v>2003</v>
      </c>
      <c r="B1006" s="198" t="s">
        <v>2004</v>
      </c>
      <c r="C1006" s="199">
        <v>140.47</v>
      </c>
      <c r="D1006" s="199">
        <v>140.47</v>
      </c>
      <c r="E1006" s="199"/>
      <c r="F1006" s="199"/>
      <c r="G1006" s="199"/>
    </row>
    <row r="1007" s="109" customFormat="1" ht="19.9" customHeight="1" spans="1:7">
      <c r="A1007" s="197" t="s">
        <v>2005</v>
      </c>
      <c r="B1007" s="198" t="s">
        <v>2006</v>
      </c>
      <c r="C1007" s="199">
        <v>35.71</v>
      </c>
      <c r="D1007" s="199">
        <v>35.71</v>
      </c>
      <c r="E1007" s="199"/>
      <c r="F1007" s="199"/>
      <c r="G1007" s="199"/>
    </row>
    <row r="1008" s="109" customFormat="1" ht="19.9" customHeight="1" spans="1:7">
      <c r="A1008" s="197" t="s">
        <v>2007</v>
      </c>
      <c r="B1008" s="198" t="s">
        <v>2008</v>
      </c>
      <c r="C1008" s="199">
        <v>1.82</v>
      </c>
      <c r="D1008" s="199">
        <v>1.82</v>
      </c>
      <c r="E1008" s="199"/>
      <c r="F1008" s="199"/>
      <c r="G1008" s="199"/>
    </row>
    <row r="1009" s="109" customFormat="1" ht="19.9" customHeight="1" spans="1:7">
      <c r="A1009" s="197" t="s">
        <v>2009</v>
      </c>
      <c r="B1009" s="198" t="s">
        <v>2010</v>
      </c>
      <c r="C1009" s="199">
        <v>218.91</v>
      </c>
      <c r="D1009" s="199">
        <v>218.91</v>
      </c>
      <c r="E1009" s="199"/>
      <c r="F1009" s="199"/>
      <c r="G1009" s="199"/>
    </row>
    <row r="1010" s="109" customFormat="1" ht="19.9" customHeight="1" spans="1:7">
      <c r="A1010" s="197" t="s">
        <v>2011</v>
      </c>
      <c r="B1010" s="198" t="s">
        <v>2012</v>
      </c>
      <c r="C1010" s="199">
        <v>14.26</v>
      </c>
      <c r="D1010" s="199">
        <v>14.26</v>
      </c>
      <c r="E1010" s="199"/>
      <c r="F1010" s="199"/>
      <c r="G1010" s="199"/>
    </row>
    <row r="1011" s="109" customFormat="1" ht="19.9" customHeight="1" spans="1:7">
      <c r="A1011" s="197" t="s">
        <v>2013</v>
      </c>
      <c r="B1011" s="198" t="s">
        <v>2014</v>
      </c>
      <c r="C1011" s="199">
        <v>355.32</v>
      </c>
      <c r="D1011" s="199">
        <v>355.32</v>
      </c>
      <c r="E1011" s="199"/>
      <c r="F1011" s="199"/>
      <c r="G1011" s="199"/>
    </row>
    <row r="1012" s="109" customFormat="1" ht="19.9" customHeight="1" spans="1:7">
      <c r="A1012" s="197" t="s">
        <v>2015</v>
      </c>
      <c r="B1012" s="198" t="s">
        <v>2016</v>
      </c>
      <c r="C1012" s="199">
        <v>150.19</v>
      </c>
      <c r="D1012" s="199"/>
      <c r="E1012" s="199"/>
      <c r="F1012" s="199"/>
      <c r="G1012" s="199">
        <v>150.19</v>
      </c>
    </row>
    <row r="1013" s="109" customFormat="1" ht="19.9" customHeight="1" spans="1:7">
      <c r="A1013" s="197" t="s">
        <v>2017</v>
      </c>
      <c r="B1013" s="198" t="s">
        <v>2018</v>
      </c>
      <c r="C1013" s="199">
        <v>4.62</v>
      </c>
      <c r="D1013" s="199"/>
      <c r="E1013" s="199"/>
      <c r="F1013" s="199"/>
      <c r="G1013" s="199">
        <v>4.62</v>
      </c>
    </row>
    <row r="1014" s="109" customFormat="1" ht="19.9" customHeight="1" spans="1:7">
      <c r="A1014" s="197" t="s">
        <v>2019</v>
      </c>
      <c r="B1014" s="198" t="s">
        <v>2020</v>
      </c>
      <c r="C1014" s="199">
        <v>1.32</v>
      </c>
      <c r="D1014" s="199"/>
      <c r="E1014" s="199"/>
      <c r="F1014" s="199"/>
      <c r="G1014" s="199">
        <v>1.32</v>
      </c>
    </row>
    <row r="1015" s="109" customFormat="1" ht="19.9" customHeight="1" spans="1:7">
      <c r="A1015" s="197" t="s">
        <v>2021</v>
      </c>
      <c r="B1015" s="198" t="s">
        <v>2022</v>
      </c>
      <c r="C1015" s="199">
        <v>1.32</v>
      </c>
      <c r="D1015" s="199"/>
      <c r="E1015" s="199"/>
      <c r="F1015" s="199"/>
      <c r="G1015" s="199">
        <v>1.32</v>
      </c>
    </row>
    <row r="1016" s="109" customFormat="1" ht="19.9" customHeight="1" spans="1:7">
      <c r="A1016" s="197" t="s">
        <v>2023</v>
      </c>
      <c r="B1016" s="198" t="s">
        <v>2024</v>
      </c>
      <c r="C1016" s="199">
        <v>1.32</v>
      </c>
      <c r="D1016" s="199"/>
      <c r="E1016" s="199"/>
      <c r="F1016" s="199"/>
      <c r="G1016" s="199">
        <v>1.32</v>
      </c>
    </row>
    <row r="1017" s="109" customFormat="1" ht="19.9" customHeight="1" spans="1:7">
      <c r="A1017" s="197" t="s">
        <v>2025</v>
      </c>
      <c r="B1017" s="198" t="s">
        <v>2026</v>
      </c>
      <c r="C1017" s="199">
        <v>6.6</v>
      </c>
      <c r="D1017" s="199"/>
      <c r="E1017" s="199"/>
      <c r="F1017" s="199"/>
      <c r="G1017" s="199">
        <v>6.6</v>
      </c>
    </row>
    <row r="1018" s="109" customFormat="1" ht="19.9" customHeight="1" spans="1:7">
      <c r="A1018" s="197" t="s">
        <v>2027</v>
      </c>
      <c r="B1018" s="198" t="s">
        <v>2028</v>
      </c>
      <c r="C1018" s="199">
        <v>1.32</v>
      </c>
      <c r="D1018" s="199"/>
      <c r="E1018" s="199"/>
      <c r="F1018" s="199"/>
      <c r="G1018" s="199">
        <v>1.32</v>
      </c>
    </row>
    <row r="1019" s="109" customFormat="1" ht="19.9" customHeight="1" spans="1:7">
      <c r="A1019" s="197" t="s">
        <v>2029</v>
      </c>
      <c r="B1019" s="198" t="s">
        <v>2030</v>
      </c>
      <c r="C1019" s="199">
        <v>16.32</v>
      </c>
      <c r="D1019" s="199"/>
      <c r="E1019" s="199"/>
      <c r="F1019" s="199"/>
      <c r="G1019" s="199">
        <v>16.32</v>
      </c>
    </row>
    <row r="1020" s="109" customFormat="1" ht="19.9" customHeight="1" spans="1:7">
      <c r="A1020" s="197" t="s">
        <v>2031</v>
      </c>
      <c r="B1020" s="198" t="s">
        <v>2032</v>
      </c>
      <c r="C1020" s="199">
        <v>26.65</v>
      </c>
      <c r="D1020" s="199"/>
      <c r="E1020" s="199"/>
      <c r="F1020" s="199"/>
      <c r="G1020" s="199">
        <v>26.65</v>
      </c>
    </row>
    <row r="1021" s="109" customFormat="1" ht="19.9" customHeight="1" spans="1:7">
      <c r="A1021" s="197" t="s">
        <v>2033</v>
      </c>
      <c r="B1021" s="198" t="s">
        <v>2034</v>
      </c>
      <c r="C1021" s="199">
        <v>1.98</v>
      </c>
      <c r="D1021" s="199"/>
      <c r="E1021" s="199"/>
      <c r="F1021" s="199"/>
      <c r="G1021" s="199">
        <v>1.98</v>
      </c>
    </row>
    <row r="1022" s="109" customFormat="1" ht="19.9" customHeight="1" spans="1:7">
      <c r="A1022" s="197" t="s">
        <v>2035</v>
      </c>
      <c r="B1022" s="198" t="s">
        <v>2036</v>
      </c>
      <c r="C1022" s="199">
        <v>1.98</v>
      </c>
      <c r="D1022" s="199"/>
      <c r="E1022" s="199"/>
      <c r="F1022" s="199"/>
      <c r="G1022" s="199">
        <v>1.98</v>
      </c>
    </row>
    <row r="1023" s="109" customFormat="1" ht="19.9" customHeight="1" spans="1:7">
      <c r="A1023" s="197" t="s">
        <v>2037</v>
      </c>
      <c r="B1023" s="198" t="s">
        <v>2038</v>
      </c>
      <c r="C1023" s="199">
        <v>1.98</v>
      </c>
      <c r="D1023" s="199"/>
      <c r="E1023" s="199"/>
      <c r="F1023" s="199"/>
      <c r="G1023" s="199">
        <v>1.98</v>
      </c>
    </row>
    <row r="1024" s="109" customFormat="1" ht="19.9" customHeight="1" spans="1:7">
      <c r="A1024" s="197" t="s">
        <v>2039</v>
      </c>
      <c r="B1024" s="198" t="s">
        <v>2040</v>
      </c>
      <c r="C1024" s="199">
        <v>2.64</v>
      </c>
      <c r="D1024" s="199"/>
      <c r="E1024" s="199"/>
      <c r="F1024" s="199"/>
      <c r="G1024" s="199">
        <v>2.64</v>
      </c>
    </row>
    <row r="1025" s="109" customFormat="1" ht="19.9" customHeight="1" spans="1:7">
      <c r="A1025" s="197" t="s">
        <v>2041</v>
      </c>
      <c r="B1025" s="198" t="s">
        <v>2042</v>
      </c>
      <c r="C1025" s="199">
        <v>0.99</v>
      </c>
      <c r="D1025" s="199"/>
      <c r="E1025" s="199"/>
      <c r="F1025" s="199"/>
      <c r="G1025" s="199">
        <v>0.99</v>
      </c>
    </row>
    <row r="1026" s="109" customFormat="1" ht="19.9" customHeight="1" spans="1:7">
      <c r="A1026" s="197" t="s">
        <v>2043</v>
      </c>
      <c r="B1026" s="198" t="s">
        <v>2044</v>
      </c>
      <c r="C1026" s="199">
        <v>39.23</v>
      </c>
      <c r="D1026" s="199"/>
      <c r="E1026" s="199"/>
      <c r="F1026" s="199"/>
      <c r="G1026" s="199">
        <v>39.23</v>
      </c>
    </row>
    <row r="1027" s="109" customFormat="1" ht="19.9" customHeight="1" spans="1:7">
      <c r="A1027" s="197" t="s">
        <v>2045</v>
      </c>
      <c r="B1027" s="198" t="s">
        <v>2046</v>
      </c>
      <c r="C1027" s="199">
        <v>0.4</v>
      </c>
      <c r="D1027" s="199"/>
      <c r="E1027" s="199"/>
      <c r="F1027" s="199"/>
      <c r="G1027" s="199">
        <v>0.4</v>
      </c>
    </row>
    <row r="1028" s="109" customFormat="1" ht="19.9" customHeight="1" spans="1:7">
      <c r="A1028" s="197" t="s">
        <v>2047</v>
      </c>
      <c r="B1028" s="198" t="s">
        <v>2048</v>
      </c>
      <c r="C1028" s="199">
        <v>39.6</v>
      </c>
      <c r="D1028" s="199"/>
      <c r="E1028" s="199"/>
      <c r="F1028" s="199"/>
      <c r="G1028" s="199">
        <v>39.6</v>
      </c>
    </row>
    <row r="1029" s="109" customFormat="1" ht="19.9" customHeight="1" spans="1:7">
      <c r="A1029" s="197" t="s">
        <v>2049</v>
      </c>
      <c r="B1029" s="198" t="s">
        <v>2050</v>
      </c>
      <c r="C1029" s="199">
        <v>1.92</v>
      </c>
      <c r="D1029" s="199"/>
      <c r="E1029" s="199"/>
      <c r="F1029" s="199"/>
      <c r="G1029" s="199">
        <v>1.92</v>
      </c>
    </row>
    <row r="1030" s="109" customFormat="1" ht="19.9" customHeight="1" spans="1:7">
      <c r="A1030" s="197" t="s">
        <v>2051</v>
      </c>
      <c r="B1030" s="198" t="s">
        <v>2052</v>
      </c>
      <c r="C1030" s="199">
        <v>2.53</v>
      </c>
      <c r="D1030" s="199"/>
      <c r="E1030" s="199">
        <v>2.53</v>
      </c>
      <c r="F1030" s="199"/>
      <c r="G1030" s="199"/>
    </row>
    <row r="1031" s="109" customFormat="1" ht="19.9" customHeight="1" spans="1:7">
      <c r="A1031" s="197" t="s">
        <v>2055</v>
      </c>
      <c r="B1031" s="198" t="s">
        <v>2056</v>
      </c>
      <c r="C1031" s="199">
        <v>1.1</v>
      </c>
      <c r="D1031" s="199"/>
      <c r="E1031" s="199">
        <v>1.1</v>
      </c>
      <c r="F1031" s="199"/>
      <c r="G1031" s="199"/>
    </row>
    <row r="1032" s="109" customFormat="1" ht="19.9" customHeight="1" spans="1:7">
      <c r="A1032" s="197" t="s">
        <v>2057</v>
      </c>
      <c r="B1032" s="198" t="s">
        <v>2058</v>
      </c>
      <c r="C1032" s="199">
        <v>1.43</v>
      </c>
      <c r="D1032" s="199"/>
      <c r="E1032" s="199">
        <v>1.43</v>
      </c>
      <c r="F1032" s="199"/>
      <c r="G1032" s="199"/>
    </row>
    <row r="1033" s="109" customFormat="1" ht="19.9" customHeight="1" spans="1:7">
      <c r="A1033" s="194" t="s">
        <v>2121</v>
      </c>
      <c r="B1033" s="195" t="s">
        <v>2122</v>
      </c>
      <c r="C1033" s="196">
        <v>947.22</v>
      </c>
      <c r="D1033" s="196">
        <v>900.12</v>
      </c>
      <c r="E1033" s="196">
        <v>0.92</v>
      </c>
      <c r="F1033" s="196"/>
      <c r="G1033" s="196">
        <v>46.18</v>
      </c>
    </row>
    <row r="1034" s="109" customFormat="1" ht="19.9" customHeight="1" spans="1:7">
      <c r="A1034" s="197" t="s">
        <v>1991</v>
      </c>
      <c r="B1034" s="198" t="s">
        <v>1992</v>
      </c>
      <c r="C1034" s="199">
        <v>900.12</v>
      </c>
      <c r="D1034" s="199">
        <v>900.12</v>
      </c>
      <c r="E1034" s="199"/>
      <c r="F1034" s="199"/>
      <c r="G1034" s="199"/>
    </row>
    <row r="1035" s="109" customFormat="1" ht="19.9" customHeight="1" spans="1:7">
      <c r="A1035" s="197" t="s">
        <v>1993</v>
      </c>
      <c r="B1035" s="198" t="s">
        <v>1994</v>
      </c>
      <c r="C1035" s="199">
        <v>89.05</v>
      </c>
      <c r="D1035" s="199">
        <v>89.05</v>
      </c>
      <c r="E1035" s="199"/>
      <c r="F1035" s="199"/>
      <c r="G1035" s="199"/>
    </row>
    <row r="1036" s="109" customFormat="1" ht="19.9" customHeight="1" spans="1:7">
      <c r="A1036" s="197" t="s">
        <v>1995</v>
      </c>
      <c r="B1036" s="198" t="s">
        <v>1996</v>
      </c>
      <c r="C1036" s="199">
        <v>443.9</v>
      </c>
      <c r="D1036" s="199">
        <v>443.9</v>
      </c>
      <c r="E1036" s="199"/>
      <c r="F1036" s="199"/>
      <c r="G1036" s="199"/>
    </row>
    <row r="1037" s="109" customFormat="1" ht="19.9" customHeight="1" spans="1:7">
      <c r="A1037" s="197" t="s">
        <v>1997</v>
      </c>
      <c r="B1037" s="198" t="s">
        <v>1998</v>
      </c>
      <c r="C1037" s="199">
        <v>38.88</v>
      </c>
      <c r="D1037" s="199">
        <v>38.88</v>
      </c>
      <c r="E1037" s="199"/>
      <c r="F1037" s="199"/>
      <c r="G1037" s="199"/>
    </row>
    <row r="1038" s="109" customFormat="1" ht="19.9" customHeight="1" spans="1:7">
      <c r="A1038" s="197" t="s">
        <v>1999</v>
      </c>
      <c r="B1038" s="198" t="s">
        <v>2000</v>
      </c>
      <c r="C1038" s="199">
        <v>12.6</v>
      </c>
      <c r="D1038" s="199">
        <v>12.6</v>
      </c>
      <c r="E1038" s="199"/>
      <c r="F1038" s="199"/>
      <c r="G1038" s="199"/>
    </row>
    <row r="1039" s="109" customFormat="1" ht="19.9" customHeight="1" spans="1:7">
      <c r="A1039" s="197" t="s">
        <v>2001</v>
      </c>
      <c r="B1039" s="198" t="s">
        <v>2002</v>
      </c>
      <c r="C1039" s="199">
        <v>83.52</v>
      </c>
      <c r="D1039" s="199">
        <v>83.52</v>
      </c>
      <c r="E1039" s="199"/>
      <c r="F1039" s="199"/>
      <c r="G1039" s="199"/>
    </row>
    <row r="1040" s="109" customFormat="1" ht="19.9" customHeight="1" spans="1:7">
      <c r="A1040" s="197" t="s">
        <v>2003</v>
      </c>
      <c r="B1040" s="198" t="s">
        <v>2004</v>
      </c>
      <c r="C1040" s="199">
        <v>40.78</v>
      </c>
      <c r="D1040" s="199">
        <v>40.78</v>
      </c>
      <c r="E1040" s="199"/>
      <c r="F1040" s="199"/>
      <c r="G1040" s="199"/>
    </row>
    <row r="1041" s="109" customFormat="1" ht="19.9" customHeight="1" spans="1:7">
      <c r="A1041" s="197" t="s">
        <v>2005</v>
      </c>
      <c r="B1041" s="198" t="s">
        <v>2006</v>
      </c>
      <c r="C1041" s="199">
        <v>10.59</v>
      </c>
      <c r="D1041" s="199">
        <v>10.59</v>
      </c>
      <c r="E1041" s="199"/>
      <c r="F1041" s="199"/>
      <c r="G1041" s="199"/>
    </row>
    <row r="1042" s="109" customFormat="1" ht="19.9" customHeight="1" spans="1:7">
      <c r="A1042" s="197" t="s">
        <v>2007</v>
      </c>
      <c r="B1042" s="198" t="s">
        <v>2008</v>
      </c>
      <c r="C1042" s="199">
        <v>0.53</v>
      </c>
      <c r="D1042" s="199">
        <v>0.53</v>
      </c>
      <c r="E1042" s="199"/>
      <c r="F1042" s="199"/>
      <c r="G1042" s="199"/>
    </row>
    <row r="1043" s="109" customFormat="1" ht="19.9" customHeight="1" spans="1:7">
      <c r="A1043" s="197" t="s">
        <v>2009</v>
      </c>
      <c r="B1043" s="198" t="s">
        <v>2010</v>
      </c>
      <c r="C1043" s="199">
        <v>63.55</v>
      </c>
      <c r="D1043" s="199">
        <v>63.55</v>
      </c>
      <c r="E1043" s="199"/>
      <c r="F1043" s="199"/>
      <c r="G1043" s="199"/>
    </row>
    <row r="1044" s="109" customFormat="1" ht="19.9" customHeight="1" spans="1:7">
      <c r="A1044" s="197" t="s">
        <v>2011</v>
      </c>
      <c r="B1044" s="198" t="s">
        <v>2012</v>
      </c>
      <c r="C1044" s="199">
        <v>4.54</v>
      </c>
      <c r="D1044" s="199">
        <v>4.54</v>
      </c>
      <c r="E1044" s="199"/>
      <c r="F1044" s="199"/>
      <c r="G1044" s="199"/>
    </row>
    <row r="1045" s="109" customFormat="1" ht="19.9" customHeight="1" spans="1:7">
      <c r="A1045" s="197" t="s">
        <v>2013</v>
      </c>
      <c r="B1045" s="198" t="s">
        <v>2014</v>
      </c>
      <c r="C1045" s="199">
        <v>112.19</v>
      </c>
      <c r="D1045" s="199">
        <v>112.19</v>
      </c>
      <c r="E1045" s="199"/>
      <c r="F1045" s="199"/>
      <c r="G1045" s="199"/>
    </row>
    <row r="1046" s="109" customFormat="1" ht="19.9" customHeight="1" spans="1:7">
      <c r="A1046" s="197" t="s">
        <v>2015</v>
      </c>
      <c r="B1046" s="198" t="s">
        <v>2016</v>
      </c>
      <c r="C1046" s="199">
        <v>46.18</v>
      </c>
      <c r="D1046" s="199"/>
      <c r="E1046" s="199"/>
      <c r="F1046" s="199"/>
      <c r="G1046" s="199">
        <v>46.18</v>
      </c>
    </row>
    <row r="1047" s="109" customFormat="1" ht="19.9" customHeight="1" spans="1:7">
      <c r="A1047" s="197" t="s">
        <v>2017</v>
      </c>
      <c r="B1047" s="198" t="s">
        <v>2018</v>
      </c>
      <c r="C1047" s="199">
        <v>1.47</v>
      </c>
      <c r="D1047" s="199"/>
      <c r="E1047" s="199"/>
      <c r="F1047" s="199"/>
      <c r="G1047" s="199">
        <v>1.47</v>
      </c>
    </row>
    <row r="1048" s="109" customFormat="1" ht="19.9" customHeight="1" spans="1:7">
      <c r="A1048" s="197" t="s">
        <v>2019</v>
      </c>
      <c r="B1048" s="198" t="s">
        <v>2020</v>
      </c>
      <c r="C1048" s="199">
        <v>0.42</v>
      </c>
      <c r="D1048" s="199"/>
      <c r="E1048" s="199"/>
      <c r="F1048" s="199"/>
      <c r="G1048" s="199">
        <v>0.42</v>
      </c>
    </row>
    <row r="1049" s="109" customFormat="1" ht="19.9" customHeight="1" spans="1:7">
      <c r="A1049" s="197" t="s">
        <v>2021</v>
      </c>
      <c r="B1049" s="198" t="s">
        <v>2022</v>
      </c>
      <c r="C1049" s="199">
        <v>0.42</v>
      </c>
      <c r="D1049" s="199"/>
      <c r="E1049" s="199"/>
      <c r="F1049" s="199"/>
      <c r="G1049" s="199">
        <v>0.42</v>
      </c>
    </row>
    <row r="1050" s="109" customFormat="1" ht="19.9" customHeight="1" spans="1:7">
      <c r="A1050" s="197" t="s">
        <v>2023</v>
      </c>
      <c r="B1050" s="198" t="s">
        <v>2024</v>
      </c>
      <c r="C1050" s="199">
        <v>0.42</v>
      </c>
      <c r="D1050" s="199"/>
      <c r="E1050" s="199"/>
      <c r="F1050" s="199"/>
      <c r="G1050" s="199">
        <v>0.42</v>
      </c>
    </row>
    <row r="1051" s="109" customFormat="1" ht="19.9" customHeight="1" spans="1:7">
      <c r="A1051" s="197" t="s">
        <v>2025</v>
      </c>
      <c r="B1051" s="198" t="s">
        <v>2026</v>
      </c>
      <c r="C1051" s="199">
        <v>1.89</v>
      </c>
      <c r="D1051" s="199"/>
      <c r="E1051" s="199"/>
      <c r="F1051" s="199"/>
      <c r="G1051" s="199">
        <v>1.89</v>
      </c>
    </row>
    <row r="1052" s="109" customFormat="1" ht="19.9" customHeight="1" spans="1:7">
      <c r="A1052" s="197" t="s">
        <v>2027</v>
      </c>
      <c r="B1052" s="198" t="s">
        <v>2028</v>
      </c>
      <c r="C1052" s="199">
        <v>0.42</v>
      </c>
      <c r="D1052" s="199"/>
      <c r="E1052" s="199"/>
      <c r="F1052" s="199"/>
      <c r="G1052" s="199">
        <v>0.42</v>
      </c>
    </row>
    <row r="1053" s="109" customFormat="1" ht="19.9" customHeight="1" spans="1:7">
      <c r="A1053" s="197" t="s">
        <v>2029</v>
      </c>
      <c r="B1053" s="198" t="s">
        <v>2030</v>
      </c>
      <c r="C1053" s="199">
        <v>5.19</v>
      </c>
      <c r="D1053" s="199"/>
      <c r="E1053" s="199"/>
      <c r="F1053" s="199"/>
      <c r="G1053" s="199">
        <v>5.19</v>
      </c>
    </row>
    <row r="1054" s="109" customFormat="1" ht="19.9" customHeight="1" spans="1:7">
      <c r="A1054" s="197" t="s">
        <v>2031</v>
      </c>
      <c r="B1054" s="198" t="s">
        <v>2032</v>
      </c>
      <c r="C1054" s="199">
        <v>8.17</v>
      </c>
      <c r="D1054" s="199"/>
      <c r="E1054" s="199"/>
      <c r="F1054" s="199"/>
      <c r="G1054" s="199">
        <v>8.17</v>
      </c>
    </row>
    <row r="1055" s="109" customFormat="1" ht="19.9" customHeight="1" spans="1:7">
      <c r="A1055" s="197" t="s">
        <v>2033</v>
      </c>
      <c r="B1055" s="198" t="s">
        <v>2034</v>
      </c>
      <c r="C1055" s="199">
        <v>0.63</v>
      </c>
      <c r="D1055" s="199"/>
      <c r="E1055" s="199"/>
      <c r="F1055" s="199"/>
      <c r="G1055" s="199">
        <v>0.63</v>
      </c>
    </row>
    <row r="1056" s="109" customFormat="1" ht="19.9" customHeight="1" spans="1:7">
      <c r="A1056" s="197" t="s">
        <v>2035</v>
      </c>
      <c r="B1056" s="198" t="s">
        <v>2036</v>
      </c>
      <c r="C1056" s="199">
        <v>0.63</v>
      </c>
      <c r="D1056" s="199"/>
      <c r="E1056" s="199"/>
      <c r="F1056" s="199"/>
      <c r="G1056" s="199">
        <v>0.63</v>
      </c>
    </row>
    <row r="1057" s="109" customFormat="1" ht="19.9" customHeight="1" spans="1:7">
      <c r="A1057" s="197" t="s">
        <v>2037</v>
      </c>
      <c r="B1057" s="198" t="s">
        <v>2038</v>
      </c>
      <c r="C1057" s="199">
        <v>0.63</v>
      </c>
      <c r="D1057" s="199"/>
      <c r="E1057" s="199"/>
      <c r="F1057" s="199"/>
      <c r="G1057" s="199">
        <v>0.63</v>
      </c>
    </row>
    <row r="1058" s="109" customFormat="1" ht="19.9" customHeight="1" spans="1:7">
      <c r="A1058" s="197" t="s">
        <v>2039</v>
      </c>
      <c r="B1058" s="198" t="s">
        <v>2040</v>
      </c>
      <c r="C1058" s="199">
        <v>0.84</v>
      </c>
      <c r="D1058" s="199"/>
      <c r="E1058" s="199"/>
      <c r="F1058" s="199"/>
      <c r="G1058" s="199">
        <v>0.84</v>
      </c>
    </row>
    <row r="1059" s="109" customFormat="1" ht="19.9" customHeight="1" spans="1:7">
      <c r="A1059" s="197" t="s">
        <v>2041</v>
      </c>
      <c r="B1059" s="198" t="s">
        <v>2042</v>
      </c>
      <c r="C1059" s="199">
        <v>0.32</v>
      </c>
      <c r="D1059" s="199"/>
      <c r="E1059" s="199"/>
      <c r="F1059" s="199"/>
      <c r="G1059" s="199">
        <v>0.32</v>
      </c>
    </row>
    <row r="1060" s="109" customFormat="1" ht="19.9" customHeight="1" spans="1:7">
      <c r="A1060" s="197" t="s">
        <v>2043</v>
      </c>
      <c r="B1060" s="198" t="s">
        <v>2044</v>
      </c>
      <c r="C1060" s="199">
        <v>11.31</v>
      </c>
      <c r="D1060" s="199"/>
      <c r="E1060" s="199"/>
      <c r="F1060" s="199"/>
      <c r="G1060" s="199">
        <v>11.31</v>
      </c>
    </row>
    <row r="1061" s="109" customFormat="1" ht="19.9" customHeight="1" spans="1:7">
      <c r="A1061" s="197" t="s">
        <v>2045</v>
      </c>
      <c r="B1061" s="198" t="s">
        <v>2046</v>
      </c>
      <c r="C1061" s="199">
        <v>0.13</v>
      </c>
      <c r="D1061" s="199"/>
      <c r="E1061" s="199"/>
      <c r="F1061" s="199"/>
      <c r="G1061" s="199">
        <v>0.13</v>
      </c>
    </row>
    <row r="1062" s="109" customFormat="1" ht="19.9" customHeight="1" spans="1:7">
      <c r="A1062" s="197" t="s">
        <v>2047</v>
      </c>
      <c r="B1062" s="198" t="s">
        <v>2048</v>
      </c>
      <c r="C1062" s="199">
        <v>12.6</v>
      </c>
      <c r="D1062" s="199"/>
      <c r="E1062" s="199"/>
      <c r="F1062" s="199"/>
      <c r="G1062" s="199">
        <v>12.6</v>
      </c>
    </row>
    <row r="1063" s="109" customFormat="1" ht="19.9" customHeight="1" spans="1:7">
      <c r="A1063" s="197" t="s">
        <v>2049</v>
      </c>
      <c r="B1063" s="198" t="s">
        <v>2050</v>
      </c>
      <c r="C1063" s="199">
        <v>0.69</v>
      </c>
      <c r="D1063" s="199"/>
      <c r="E1063" s="199"/>
      <c r="F1063" s="199"/>
      <c r="G1063" s="199">
        <v>0.69</v>
      </c>
    </row>
    <row r="1064" s="109" customFormat="1" ht="19.9" customHeight="1" spans="1:7">
      <c r="A1064" s="197" t="s">
        <v>2051</v>
      </c>
      <c r="B1064" s="198" t="s">
        <v>2052</v>
      </c>
      <c r="C1064" s="199">
        <v>0.92</v>
      </c>
      <c r="D1064" s="199"/>
      <c r="E1064" s="199">
        <v>0.92</v>
      </c>
      <c r="F1064" s="199"/>
      <c r="G1064" s="199"/>
    </row>
    <row r="1065" s="109" customFormat="1" ht="19.9" customHeight="1" spans="1:7">
      <c r="A1065" s="197" t="s">
        <v>2055</v>
      </c>
      <c r="B1065" s="198" t="s">
        <v>2056</v>
      </c>
      <c r="C1065" s="199">
        <v>0.4</v>
      </c>
      <c r="D1065" s="199"/>
      <c r="E1065" s="199">
        <v>0.4</v>
      </c>
      <c r="F1065" s="199"/>
      <c r="G1065" s="199"/>
    </row>
    <row r="1066" s="109" customFormat="1" ht="19.9" customHeight="1" spans="1:7">
      <c r="A1066" s="197" t="s">
        <v>2057</v>
      </c>
      <c r="B1066" s="198" t="s">
        <v>2058</v>
      </c>
      <c r="C1066" s="199">
        <v>0.52</v>
      </c>
      <c r="D1066" s="199"/>
      <c r="E1066" s="199">
        <v>0.52</v>
      </c>
      <c r="F1066" s="199"/>
      <c r="G1066" s="199"/>
    </row>
    <row r="1067" s="109" customFormat="1" ht="19.9" customHeight="1" spans="1:7">
      <c r="A1067" s="194" t="s">
        <v>2123</v>
      </c>
      <c r="B1067" s="195" t="s">
        <v>2124</v>
      </c>
      <c r="C1067" s="196">
        <v>1125.73</v>
      </c>
      <c r="D1067" s="196">
        <v>1063.67</v>
      </c>
      <c r="E1067" s="196">
        <v>0.69</v>
      </c>
      <c r="F1067" s="196"/>
      <c r="G1067" s="196">
        <v>61.37</v>
      </c>
    </row>
    <row r="1068" s="109" customFormat="1" ht="19.9" customHeight="1" spans="1:7">
      <c r="A1068" s="197" t="s">
        <v>1991</v>
      </c>
      <c r="B1068" s="198" t="s">
        <v>1992</v>
      </c>
      <c r="C1068" s="199">
        <v>1063.67</v>
      </c>
      <c r="D1068" s="199">
        <v>1063.67</v>
      </c>
      <c r="E1068" s="199"/>
      <c r="F1068" s="199"/>
      <c r="G1068" s="199"/>
    </row>
    <row r="1069" s="109" customFormat="1" ht="19.9" customHeight="1" spans="1:7">
      <c r="A1069" s="197" t="s">
        <v>1993</v>
      </c>
      <c r="B1069" s="198" t="s">
        <v>1994</v>
      </c>
      <c r="C1069" s="199">
        <v>121.23</v>
      </c>
      <c r="D1069" s="199">
        <v>121.23</v>
      </c>
      <c r="E1069" s="199"/>
      <c r="F1069" s="199"/>
      <c r="G1069" s="199"/>
    </row>
    <row r="1070" s="109" customFormat="1" ht="19.9" customHeight="1" spans="1:7">
      <c r="A1070" s="197" t="s">
        <v>1995</v>
      </c>
      <c r="B1070" s="198" t="s">
        <v>1996</v>
      </c>
      <c r="C1070" s="199">
        <v>519.51</v>
      </c>
      <c r="D1070" s="199">
        <v>519.51</v>
      </c>
      <c r="E1070" s="199"/>
      <c r="F1070" s="199"/>
      <c r="G1070" s="199"/>
    </row>
    <row r="1071" s="109" customFormat="1" ht="19.9" customHeight="1" spans="1:7">
      <c r="A1071" s="197" t="s">
        <v>1997</v>
      </c>
      <c r="B1071" s="198" t="s">
        <v>1998</v>
      </c>
      <c r="C1071" s="199">
        <v>47.09</v>
      </c>
      <c r="D1071" s="199">
        <v>47.09</v>
      </c>
      <c r="E1071" s="199"/>
      <c r="F1071" s="199"/>
      <c r="G1071" s="199"/>
    </row>
    <row r="1072" s="109" customFormat="1" ht="19.9" customHeight="1" spans="1:7">
      <c r="A1072" s="197" t="s">
        <v>1999</v>
      </c>
      <c r="B1072" s="198" t="s">
        <v>2000</v>
      </c>
      <c r="C1072" s="199">
        <v>16.8</v>
      </c>
      <c r="D1072" s="199">
        <v>16.8</v>
      </c>
      <c r="E1072" s="199"/>
      <c r="F1072" s="199"/>
      <c r="G1072" s="199"/>
    </row>
    <row r="1073" s="109" customFormat="1" ht="19.9" customHeight="1" spans="1:7">
      <c r="A1073" s="197" t="s">
        <v>2001</v>
      </c>
      <c r="B1073" s="198" t="s">
        <v>2002</v>
      </c>
      <c r="C1073" s="199">
        <v>100.74</v>
      </c>
      <c r="D1073" s="199">
        <v>100.74</v>
      </c>
      <c r="E1073" s="199"/>
      <c r="F1073" s="199"/>
      <c r="G1073" s="199"/>
    </row>
    <row r="1074" s="109" customFormat="1" ht="19.9" customHeight="1" spans="1:7">
      <c r="A1074" s="197" t="s">
        <v>2003</v>
      </c>
      <c r="B1074" s="198" t="s">
        <v>2004</v>
      </c>
      <c r="C1074" s="199">
        <v>49.26</v>
      </c>
      <c r="D1074" s="199">
        <v>49.26</v>
      </c>
      <c r="E1074" s="199"/>
      <c r="F1074" s="199"/>
      <c r="G1074" s="199"/>
    </row>
    <row r="1075" s="109" customFormat="1" ht="19.9" customHeight="1" spans="1:7">
      <c r="A1075" s="197" t="s">
        <v>2005</v>
      </c>
      <c r="B1075" s="198" t="s">
        <v>2006</v>
      </c>
      <c r="C1075" s="199">
        <v>12.41</v>
      </c>
      <c r="D1075" s="199">
        <v>12.41</v>
      </c>
      <c r="E1075" s="199"/>
      <c r="F1075" s="199"/>
      <c r="G1075" s="199"/>
    </row>
    <row r="1076" s="109" customFormat="1" ht="19.9" customHeight="1" spans="1:7">
      <c r="A1076" s="197" t="s">
        <v>2007</v>
      </c>
      <c r="B1076" s="198" t="s">
        <v>2008</v>
      </c>
      <c r="C1076" s="199">
        <v>0.64</v>
      </c>
      <c r="D1076" s="199">
        <v>0.64</v>
      </c>
      <c r="E1076" s="199"/>
      <c r="F1076" s="199"/>
      <c r="G1076" s="199"/>
    </row>
    <row r="1077" s="109" customFormat="1" ht="19.9" customHeight="1" spans="1:7">
      <c r="A1077" s="197" t="s">
        <v>2009</v>
      </c>
      <c r="B1077" s="198" t="s">
        <v>2010</v>
      </c>
      <c r="C1077" s="199">
        <v>76.78</v>
      </c>
      <c r="D1077" s="199">
        <v>76.78</v>
      </c>
      <c r="E1077" s="199"/>
      <c r="F1077" s="199"/>
      <c r="G1077" s="199"/>
    </row>
    <row r="1078" s="109" customFormat="1" ht="19.9" customHeight="1" spans="1:7">
      <c r="A1078" s="197" t="s">
        <v>2011</v>
      </c>
      <c r="B1078" s="198" t="s">
        <v>2012</v>
      </c>
      <c r="C1078" s="199">
        <v>6.05</v>
      </c>
      <c r="D1078" s="199">
        <v>6.05</v>
      </c>
      <c r="E1078" s="199"/>
      <c r="F1078" s="199"/>
      <c r="G1078" s="199"/>
    </row>
    <row r="1079" s="109" customFormat="1" ht="19.9" customHeight="1" spans="1:7">
      <c r="A1079" s="197" t="s">
        <v>2013</v>
      </c>
      <c r="B1079" s="198" t="s">
        <v>2014</v>
      </c>
      <c r="C1079" s="199">
        <v>113.16</v>
      </c>
      <c r="D1079" s="199">
        <v>113.16</v>
      </c>
      <c r="E1079" s="199"/>
      <c r="F1079" s="199"/>
      <c r="G1079" s="199"/>
    </row>
    <row r="1080" s="109" customFormat="1" ht="19.9" customHeight="1" spans="1:7">
      <c r="A1080" s="197" t="s">
        <v>2015</v>
      </c>
      <c r="B1080" s="198" t="s">
        <v>2016</v>
      </c>
      <c r="C1080" s="199">
        <v>61.37</v>
      </c>
      <c r="D1080" s="199"/>
      <c r="E1080" s="199"/>
      <c r="F1080" s="199"/>
      <c r="G1080" s="199">
        <v>61.37</v>
      </c>
    </row>
    <row r="1081" s="109" customFormat="1" ht="19.9" customHeight="1" spans="1:7">
      <c r="A1081" s="197" t="s">
        <v>2017</v>
      </c>
      <c r="B1081" s="198" t="s">
        <v>2018</v>
      </c>
      <c r="C1081" s="199">
        <v>1.96</v>
      </c>
      <c r="D1081" s="199"/>
      <c r="E1081" s="199"/>
      <c r="F1081" s="199"/>
      <c r="G1081" s="199">
        <v>1.96</v>
      </c>
    </row>
    <row r="1082" s="109" customFormat="1" ht="19.9" customHeight="1" spans="1:7">
      <c r="A1082" s="197" t="s">
        <v>2019</v>
      </c>
      <c r="B1082" s="198" t="s">
        <v>2020</v>
      </c>
      <c r="C1082" s="199">
        <v>0.56</v>
      </c>
      <c r="D1082" s="199"/>
      <c r="E1082" s="199"/>
      <c r="F1082" s="199"/>
      <c r="G1082" s="199">
        <v>0.56</v>
      </c>
    </row>
    <row r="1083" s="109" customFormat="1" ht="19.9" customHeight="1" spans="1:7">
      <c r="A1083" s="197" t="s">
        <v>2021</v>
      </c>
      <c r="B1083" s="198" t="s">
        <v>2022</v>
      </c>
      <c r="C1083" s="199">
        <v>0.56</v>
      </c>
      <c r="D1083" s="199"/>
      <c r="E1083" s="199"/>
      <c r="F1083" s="199"/>
      <c r="G1083" s="199">
        <v>0.56</v>
      </c>
    </row>
    <row r="1084" s="109" customFormat="1" ht="19.9" customHeight="1" spans="1:7">
      <c r="A1084" s="197" t="s">
        <v>2023</v>
      </c>
      <c r="B1084" s="198" t="s">
        <v>2024</v>
      </c>
      <c r="C1084" s="199">
        <v>0.56</v>
      </c>
      <c r="D1084" s="199"/>
      <c r="E1084" s="199"/>
      <c r="F1084" s="199"/>
      <c r="G1084" s="199">
        <v>0.56</v>
      </c>
    </row>
    <row r="1085" s="109" customFormat="1" ht="19.9" customHeight="1" spans="1:7">
      <c r="A1085" s="197" t="s">
        <v>2025</v>
      </c>
      <c r="B1085" s="198" t="s">
        <v>2026</v>
      </c>
      <c r="C1085" s="199">
        <v>2.8</v>
      </c>
      <c r="D1085" s="199"/>
      <c r="E1085" s="199"/>
      <c r="F1085" s="199"/>
      <c r="G1085" s="199">
        <v>2.8</v>
      </c>
    </row>
    <row r="1086" s="109" customFormat="1" ht="19.9" customHeight="1" spans="1:7">
      <c r="A1086" s="197" t="s">
        <v>2027</v>
      </c>
      <c r="B1086" s="198" t="s">
        <v>2028</v>
      </c>
      <c r="C1086" s="199">
        <v>0.56</v>
      </c>
      <c r="D1086" s="199"/>
      <c r="E1086" s="199"/>
      <c r="F1086" s="199"/>
      <c r="G1086" s="199">
        <v>0.56</v>
      </c>
    </row>
    <row r="1087" s="109" customFormat="1" ht="19.9" customHeight="1" spans="1:7">
      <c r="A1087" s="197" t="s">
        <v>2029</v>
      </c>
      <c r="B1087" s="198" t="s">
        <v>2030</v>
      </c>
      <c r="C1087" s="199">
        <v>7.3</v>
      </c>
      <c r="D1087" s="199"/>
      <c r="E1087" s="199"/>
      <c r="F1087" s="199"/>
      <c r="G1087" s="199">
        <v>7.3</v>
      </c>
    </row>
    <row r="1088" s="109" customFormat="1" ht="19.9" customHeight="1" spans="1:7">
      <c r="A1088" s="197" t="s">
        <v>2031</v>
      </c>
      <c r="B1088" s="198" t="s">
        <v>2032</v>
      </c>
      <c r="C1088" s="199">
        <v>11.31</v>
      </c>
      <c r="D1088" s="199"/>
      <c r="E1088" s="199"/>
      <c r="F1088" s="199"/>
      <c r="G1088" s="199">
        <v>11.31</v>
      </c>
    </row>
    <row r="1089" s="109" customFormat="1" ht="19.9" customHeight="1" spans="1:7">
      <c r="A1089" s="197" t="s">
        <v>2033</v>
      </c>
      <c r="B1089" s="198" t="s">
        <v>2034</v>
      </c>
      <c r="C1089" s="199">
        <v>0.84</v>
      </c>
      <c r="D1089" s="199"/>
      <c r="E1089" s="199"/>
      <c r="F1089" s="199"/>
      <c r="G1089" s="199">
        <v>0.84</v>
      </c>
    </row>
    <row r="1090" s="109" customFormat="1" ht="19.9" customHeight="1" spans="1:7">
      <c r="A1090" s="197" t="s">
        <v>2035</v>
      </c>
      <c r="B1090" s="198" t="s">
        <v>2036</v>
      </c>
      <c r="C1090" s="199">
        <v>0.84</v>
      </c>
      <c r="D1090" s="199"/>
      <c r="E1090" s="199"/>
      <c r="F1090" s="199"/>
      <c r="G1090" s="199">
        <v>0.84</v>
      </c>
    </row>
    <row r="1091" s="109" customFormat="1" ht="19.9" customHeight="1" spans="1:7">
      <c r="A1091" s="197" t="s">
        <v>2037</v>
      </c>
      <c r="B1091" s="198" t="s">
        <v>2038</v>
      </c>
      <c r="C1091" s="199">
        <v>0.84</v>
      </c>
      <c r="D1091" s="199"/>
      <c r="E1091" s="199"/>
      <c r="F1091" s="199"/>
      <c r="G1091" s="199">
        <v>0.84</v>
      </c>
    </row>
    <row r="1092" s="109" customFormat="1" ht="19.9" customHeight="1" spans="1:7">
      <c r="A1092" s="197" t="s">
        <v>2039</v>
      </c>
      <c r="B1092" s="198" t="s">
        <v>2040</v>
      </c>
      <c r="C1092" s="199">
        <v>1.12</v>
      </c>
      <c r="D1092" s="199"/>
      <c r="E1092" s="199"/>
      <c r="F1092" s="199"/>
      <c r="G1092" s="199">
        <v>1.12</v>
      </c>
    </row>
    <row r="1093" s="109" customFormat="1" ht="19.9" customHeight="1" spans="1:7">
      <c r="A1093" s="197" t="s">
        <v>2041</v>
      </c>
      <c r="B1093" s="198" t="s">
        <v>2042</v>
      </c>
      <c r="C1093" s="199">
        <v>0.42</v>
      </c>
      <c r="D1093" s="199"/>
      <c r="E1093" s="199"/>
      <c r="F1093" s="199"/>
      <c r="G1093" s="199">
        <v>0.42</v>
      </c>
    </row>
    <row r="1094" s="109" customFormat="1" ht="19.9" customHeight="1" spans="1:7">
      <c r="A1094" s="197" t="s">
        <v>2043</v>
      </c>
      <c r="B1094" s="198" t="s">
        <v>2044</v>
      </c>
      <c r="C1094" s="199">
        <v>13.64</v>
      </c>
      <c r="D1094" s="199"/>
      <c r="E1094" s="199"/>
      <c r="F1094" s="199"/>
      <c r="G1094" s="199">
        <v>13.64</v>
      </c>
    </row>
    <row r="1095" s="109" customFormat="1" ht="19.9" customHeight="1" spans="1:7">
      <c r="A1095" s="197" t="s">
        <v>2045</v>
      </c>
      <c r="B1095" s="198" t="s">
        <v>2046</v>
      </c>
      <c r="C1095" s="199">
        <v>0.17</v>
      </c>
      <c r="D1095" s="199"/>
      <c r="E1095" s="199"/>
      <c r="F1095" s="199"/>
      <c r="G1095" s="199">
        <v>0.17</v>
      </c>
    </row>
    <row r="1096" s="109" customFormat="1" ht="19.9" customHeight="1" spans="1:7">
      <c r="A1096" s="197" t="s">
        <v>2047</v>
      </c>
      <c r="B1096" s="198" t="s">
        <v>2048</v>
      </c>
      <c r="C1096" s="199">
        <v>16.8</v>
      </c>
      <c r="D1096" s="199"/>
      <c r="E1096" s="199"/>
      <c r="F1096" s="199"/>
      <c r="G1096" s="199">
        <v>16.8</v>
      </c>
    </row>
    <row r="1097" s="109" customFormat="1" ht="19.9" customHeight="1" spans="1:7">
      <c r="A1097" s="197" t="s">
        <v>2049</v>
      </c>
      <c r="B1097" s="198" t="s">
        <v>2050</v>
      </c>
      <c r="C1097" s="199">
        <v>1.09</v>
      </c>
      <c r="D1097" s="199"/>
      <c r="E1097" s="199"/>
      <c r="F1097" s="199"/>
      <c r="G1097" s="199">
        <v>1.09</v>
      </c>
    </row>
    <row r="1098" s="109" customFormat="1" ht="19.9" customHeight="1" spans="1:7">
      <c r="A1098" s="197" t="s">
        <v>2051</v>
      </c>
      <c r="B1098" s="198" t="s">
        <v>2052</v>
      </c>
      <c r="C1098" s="199">
        <v>0.69</v>
      </c>
      <c r="D1098" s="199"/>
      <c r="E1098" s="199">
        <v>0.69</v>
      </c>
      <c r="F1098" s="199"/>
      <c r="G1098" s="199"/>
    </row>
    <row r="1099" s="109" customFormat="1" ht="19.9" customHeight="1" spans="1:7">
      <c r="A1099" s="197" t="s">
        <v>2055</v>
      </c>
      <c r="B1099" s="198" t="s">
        <v>2056</v>
      </c>
      <c r="C1099" s="199">
        <v>0.3</v>
      </c>
      <c r="D1099" s="199"/>
      <c r="E1099" s="199">
        <v>0.3</v>
      </c>
      <c r="F1099" s="199"/>
      <c r="G1099" s="199"/>
    </row>
    <row r="1100" s="109" customFormat="1" ht="19.9" customHeight="1" spans="1:7">
      <c r="A1100" s="197" t="s">
        <v>2057</v>
      </c>
      <c r="B1100" s="198" t="s">
        <v>2058</v>
      </c>
      <c r="C1100" s="199">
        <v>0.39</v>
      </c>
      <c r="D1100" s="199"/>
      <c r="E1100" s="199">
        <v>0.39</v>
      </c>
      <c r="F1100" s="199"/>
      <c r="G1100" s="199"/>
    </row>
    <row r="1101" s="109" customFormat="1" ht="19.9" customHeight="1" spans="1:7">
      <c r="A1101" s="194" t="s">
        <v>2125</v>
      </c>
      <c r="B1101" s="195" t="s">
        <v>2126</v>
      </c>
      <c r="C1101" s="196">
        <v>753.61</v>
      </c>
      <c r="D1101" s="196">
        <v>720.4</v>
      </c>
      <c r="E1101" s="196">
        <v>1.15</v>
      </c>
      <c r="F1101" s="196"/>
      <c r="G1101" s="196">
        <v>32.06</v>
      </c>
    </row>
    <row r="1102" s="109" customFormat="1" ht="19.9" customHeight="1" spans="1:7">
      <c r="A1102" s="197" t="s">
        <v>1991</v>
      </c>
      <c r="B1102" s="198" t="s">
        <v>1992</v>
      </c>
      <c r="C1102" s="199">
        <v>720.4</v>
      </c>
      <c r="D1102" s="199">
        <v>720.4</v>
      </c>
      <c r="E1102" s="199"/>
      <c r="F1102" s="199"/>
      <c r="G1102" s="199"/>
    </row>
    <row r="1103" s="109" customFormat="1" ht="19.9" customHeight="1" spans="1:7">
      <c r="A1103" s="197" t="s">
        <v>1993</v>
      </c>
      <c r="B1103" s="198" t="s">
        <v>1994</v>
      </c>
      <c r="C1103" s="199">
        <v>69.02</v>
      </c>
      <c r="D1103" s="199">
        <v>69.02</v>
      </c>
      <c r="E1103" s="199"/>
      <c r="F1103" s="199"/>
      <c r="G1103" s="199"/>
    </row>
    <row r="1104" s="109" customFormat="1" ht="19.9" customHeight="1" spans="1:7">
      <c r="A1104" s="197" t="s">
        <v>1995</v>
      </c>
      <c r="B1104" s="198" t="s">
        <v>1996</v>
      </c>
      <c r="C1104" s="199">
        <v>336.9</v>
      </c>
      <c r="D1104" s="199">
        <v>336.9</v>
      </c>
      <c r="E1104" s="199"/>
      <c r="F1104" s="199"/>
      <c r="G1104" s="199"/>
    </row>
    <row r="1105" s="109" customFormat="1" ht="19.9" customHeight="1" spans="1:7">
      <c r="A1105" s="197" t="s">
        <v>1997</v>
      </c>
      <c r="B1105" s="198" t="s">
        <v>1998</v>
      </c>
      <c r="C1105" s="199">
        <v>30.37</v>
      </c>
      <c r="D1105" s="199">
        <v>30.37</v>
      </c>
      <c r="E1105" s="199"/>
      <c r="F1105" s="199"/>
      <c r="G1105" s="199"/>
    </row>
    <row r="1106" s="109" customFormat="1" ht="19.9" customHeight="1" spans="1:7">
      <c r="A1106" s="197" t="s">
        <v>1999</v>
      </c>
      <c r="B1106" s="198" t="s">
        <v>2000</v>
      </c>
      <c r="C1106" s="199">
        <v>9.6</v>
      </c>
      <c r="D1106" s="199">
        <v>9.6</v>
      </c>
      <c r="E1106" s="199"/>
      <c r="F1106" s="199"/>
      <c r="G1106" s="199"/>
    </row>
    <row r="1107" s="109" customFormat="1" ht="19.9" customHeight="1" spans="1:7">
      <c r="A1107" s="197" t="s">
        <v>2001</v>
      </c>
      <c r="B1107" s="198" t="s">
        <v>2002</v>
      </c>
      <c r="C1107" s="199">
        <v>63.46</v>
      </c>
      <c r="D1107" s="199">
        <v>63.46</v>
      </c>
      <c r="E1107" s="199"/>
      <c r="F1107" s="199"/>
      <c r="G1107" s="199"/>
    </row>
    <row r="1108" s="109" customFormat="1" ht="19.9" customHeight="1" spans="1:7">
      <c r="A1108" s="197" t="s">
        <v>2003</v>
      </c>
      <c r="B1108" s="198" t="s">
        <v>2004</v>
      </c>
      <c r="C1108" s="199">
        <v>30.99</v>
      </c>
      <c r="D1108" s="199">
        <v>30.99</v>
      </c>
      <c r="E1108" s="199"/>
      <c r="F1108" s="199"/>
      <c r="G1108" s="199"/>
    </row>
    <row r="1109" s="109" customFormat="1" ht="19.9" customHeight="1" spans="1:7">
      <c r="A1109" s="197" t="s">
        <v>2005</v>
      </c>
      <c r="B1109" s="198" t="s">
        <v>2006</v>
      </c>
      <c r="C1109" s="199">
        <v>8.05</v>
      </c>
      <c r="D1109" s="199">
        <v>8.05</v>
      </c>
      <c r="E1109" s="199"/>
      <c r="F1109" s="199"/>
      <c r="G1109" s="199"/>
    </row>
    <row r="1110" s="109" customFormat="1" ht="19.9" customHeight="1" spans="1:7">
      <c r="A1110" s="197" t="s">
        <v>2007</v>
      </c>
      <c r="B1110" s="198" t="s">
        <v>2008</v>
      </c>
      <c r="C1110" s="199">
        <v>0.4</v>
      </c>
      <c r="D1110" s="199">
        <v>0.4</v>
      </c>
      <c r="E1110" s="199"/>
      <c r="F1110" s="199"/>
      <c r="G1110" s="199"/>
    </row>
    <row r="1111" s="109" customFormat="1" ht="19.9" customHeight="1" spans="1:7">
      <c r="A1111" s="197" t="s">
        <v>2009</v>
      </c>
      <c r="B1111" s="198" t="s">
        <v>2010</v>
      </c>
      <c r="C1111" s="199">
        <v>48.29</v>
      </c>
      <c r="D1111" s="199">
        <v>48.29</v>
      </c>
      <c r="E1111" s="199"/>
      <c r="F1111" s="199"/>
      <c r="G1111" s="199"/>
    </row>
    <row r="1112" s="109" customFormat="1" ht="19.9" customHeight="1" spans="1:7">
      <c r="A1112" s="197" t="s">
        <v>2011</v>
      </c>
      <c r="B1112" s="198" t="s">
        <v>2012</v>
      </c>
      <c r="C1112" s="199">
        <v>3.46</v>
      </c>
      <c r="D1112" s="199">
        <v>3.46</v>
      </c>
      <c r="E1112" s="199"/>
      <c r="F1112" s="199"/>
      <c r="G1112" s="199"/>
    </row>
    <row r="1113" s="109" customFormat="1" ht="19.9" customHeight="1" spans="1:7">
      <c r="A1113" s="197" t="s">
        <v>2013</v>
      </c>
      <c r="B1113" s="198" t="s">
        <v>2014</v>
      </c>
      <c r="C1113" s="199">
        <v>119.87</v>
      </c>
      <c r="D1113" s="199">
        <v>119.87</v>
      </c>
      <c r="E1113" s="199"/>
      <c r="F1113" s="199"/>
      <c r="G1113" s="199"/>
    </row>
    <row r="1114" s="109" customFormat="1" ht="19.9" customHeight="1" spans="1:7">
      <c r="A1114" s="197" t="s">
        <v>2015</v>
      </c>
      <c r="B1114" s="198" t="s">
        <v>2016</v>
      </c>
      <c r="C1114" s="199">
        <v>32.06</v>
      </c>
      <c r="D1114" s="199"/>
      <c r="E1114" s="199"/>
      <c r="F1114" s="199"/>
      <c r="G1114" s="199">
        <v>32.06</v>
      </c>
    </row>
    <row r="1115" s="109" customFormat="1" ht="19.9" customHeight="1" spans="1:7">
      <c r="A1115" s="197" t="s">
        <v>2017</v>
      </c>
      <c r="B1115" s="198" t="s">
        <v>2018</v>
      </c>
      <c r="C1115" s="199">
        <v>0.96</v>
      </c>
      <c r="D1115" s="199"/>
      <c r="E1115" s="199"/>
      <c r="F1115" s="199"/>
      <c r="G1115" s="199">
        <v>0.96</v>
      </c>
    </row>
    <row r="1116" s="109" customFormat="1" ht="19.9" customHeight="1" spans="1:7">
      <c r="A1116" s="197" t="s">
        <v>2019</v>
      </c>
      <c r="B1116" s="198" t="s">
        <v>2020</v>
      </c>
      <c r="C1116" s="199">
        <v>0.32</v>
      </c>
      <c r="D1116" s="199"/>
      <c r="E1116" s="199"/>
      <c r="F1116" s="199"/>
      <c r="G1116" s="199">
        <v>0.32</v>
      </c>
    </row>
    <row r="1117" s="109" customFormat="1" ht="19.9" customHeight="1" spans="1:7">
      <c r="A1117" s="197" t="s">
        <v>2021</v>
      </c>
      <c r="B1117" s="198" t="s">
        <v>2022</v>
      </c>
      <c r="C1117" s="199">
        <v>0.16</v>
      </c>
      <c r="D1117" s="199"/>
      <c r="E1117" s="199"/>
      <c r="F1117" s="199"/>
      <c r="G1117" s="199">
        <v>0.16</v>
      </c>
    </row>
    <row r="1118" s="109" customFormat="1" ht="19.9" customHeight="1" spans="1:7">
      <c r="A1118" s="197" t="s">
        <v>2023</v>
      </c>
      <c r="B1118" s="198" t="s">
        <v>2024</v>
      </c>
      <c r="C1118" s="199">
        <v>0.32</v>
      </c>
      <c r="D1118" s="199"/>
      <c r="E1118" s="199"/>
      <c r="F1118" s="199"/>
      <c r="G1118" s="199">
        <v>0.32</v>
      </c>
    </row>
    <row r="1119" s="109" customFormat="1" ht="19.9" customHeight="1" spans="1:7">
      <c r="A1119" s="197" t="s">
        <v>2025</v>
      </c>
      <c r="B1119" s="198" t="s">
        <v>2026</v>
      </c>
      <c r="C1119" s="199">
        <v>1.44</v>
      </c>
      <c r="D1119" s="199"/>
      <c r="E1119" s="199"/>
      <c r="F1119" s="199"/>
      <c r="G1119" s="199">
        <v>1.44</v>
      </c>
    </row>
    <row r="1120" s="109" customFormat="1" ht="19.9" customHeight="1" spans="1:7">
      <c r="A1120" s="197" t="s">
        <v>2027</v>
      </c>
      <c r="B1120" s="198" t="s">
        <v>2028</v>
      </c>
      <c r="C1120" s="199">
        <v>0.16</v>
      </c>
      <c r="D1120" s="199"/>
      <c r="E1120" s="199"/>
      <c r="F1120" s="199"/>
      <c r="G1120" s="199">
        <v>0.16</v>
      </c>
    </row>
    <row r="1121" s="109" customFormat="1" ht="19.9" customHeight="1" spans="1:7">
      <c r="A1121" s="197" t="s">
        <v>2029</v>
      </c>
      <c r="B1121" s="198" t="s">
        <v>2030</v>
      </c>
      <c r="C1121" s="199">
        <v>3.8</v>
      </c>
      <c r="D1121" s="199"/>
      <c r="E1121" s="199"/>
      <c r="F1121" s="199"/>
      <c r="G1121" s="199">
        <v>3.8</v>
      </c>
    </row>
    <row r="1122" s="109" customFormat="1" ht="19.9" customHeight="1" spans="1:7">
      <c r="A1122" s="197" t="s">
        <v>2031</v>
      </c>
      <c r="B1122" s="198" t="s">
        <v>2032</v>
      </c>
      <c r="C1122" s="199">
        <v>5.57</v>
      </c>
      <c r="D1122" s="199"/>
      <c r="E1122" s="199"/>
      <c r="F1122" s="199"/>
      <c r="G1122" s="199">
        <v>5.57</v>
      </c>
    </row>
    <row r="1123" s="109" customFormat="1" ht="19.9" customHeight="1" spans="1:7">
      <c r="A1123" s="197" t="s">
        <v>2033</v>
      </c>
      <c r="B1123" s="198" t="s">
        <v>2034</v>
      </c>
      <c r="C1123" s="199">
        <v>0.32</v>
      </c>
      <c r="D1123" s="199"/>
      <c r="E1123" s="199"/>
      <c r="F1123" s="199"/>
      <c r="G1123" s="199">
        <v>0.32</v>
      </c>
    </row>
    <row r="1124" s="109" customFormat="1" ht="19.9" customHeight="1" spans="1:7">
      <c r="A1124" s="197" t="s">
        <v>2035</v>
      </c>
      <c r="B1124" s="198" t="s">
        <v>2036</v>
      </c>
      <c r="C1124" s="199">
        <v>0.48</v>
      </c>
      <c r="D1124" s="199"/>
      <c r="E1124" s="199"/>
      <c r="F1124" s="199"/>
      <c r="G1124" s="199">
        <v>0.48</v>
      </c>
    </row>
    <row r="1125" s="109" customFormat="1" ht="19.9" customHeight="1" spans="1:7">
      <c r="A1125" s="197" t="s">
        <v>2037</v>
      </c>
      <c r="B1125" s="198" t="s">
        <v>2038</v>
      </c>
      <c r="C1125" s="199">
        <v>0.48</v>
      </c>
      <c r="D1125" s="199"/>
      <c r="E1125" s="199"/>
      <c r="F1125" s="199"/>
      <c r="G1125" s="199">
        <v>0.48</v>
      </c>
    </row>
    <row r="1126" s="109" customFormat="1" ht="19.9" customHeight="1" spans="1:7">
      <c r="A1126" s="197" t="s">
        <v>2039</v>
      </c>
      <c r="B1126" s="198" t="s">
        <v>2040</v>
      </c>
      <c r="C1126" s="199">
        <v>0.48</v>
      </c>
      <c r="D1126" s="199"/>
      <c r="E1126" s="199"/>
      <c r="F1126" s="199"/>
      <c r="G1126" s="199">
        <v>0.48</v>
      </c>
    </row>
    <row r="1127" s="109" customFormat="1" ht="19.9" customHeight="1" spans="1:7">
      <c r="A1127" s="197" t="s">
        <v>2041</v>
      </c>
      <c r="B1127" s="198" t="s">
        <v>2042</v>
      </c>
      <c r="C1127" s="199">
        <v>0.24</v>
      </c>
      <c r="D1127" s="199"/>
      <c r="E1127" s="199"/>
      <c r="F1127" s="199"/>
      <c r="G1127" s="199">
        <v>0.24</v>
      </c>
    </row>
    <row r="1128" s="109" customFormat="1" ht="19.9" customHeight="1" spans="1:7">
      <c r="A1128" s="197" t="s">
        <v>2043</v>
      </c>
      <c r="B1128" s="198" t="s">
        <v>2044</v>
      </c>
      <c r="C1128" s="199">
        <v>8.65</v>
      </c>
      <c r="D1128" s="199"/>
      <c r="E1128" s="199"/>
      <c r="F1128" s="199"/>
      <c r="G1128" s="199">
        <v>8.65</v>
      </c>
    </row>
    <row r="1129" s="109" customFormat="1" ht="19.9" customHeight="1" spans="1:7">
      <c r="A1129" s="197" t="s">
        <v>2045</v>
      </c>
      <c r="B1129" s="198" t="s">
        <v>2046</v>
      </c>
      <c r="C1129" s="199">
        <v>0.1</v>
      </c>
      <c r="D1129" s="199"/>
      <c r="E1129" s="199"/>
      <c r="F1129" s="199"/>
      <c r="G1129" s="199">
        <v>0.1</v>
      </c>
    </row>
    <row r="1130" s="109" customFormat="1" ht="19.9" customHeight="1" spans="1:7">
      <c r="A1130" s="197" t="s">
        <v>2047</v>
      </c>
      <c r="B1130" s="198" t="s">
        <v>2048</v>
      </c>
      <c r="C1130" s="199">
        <v>8</v>
      </c>
      <c r="D1130" s="199"/>
      <c r="E1130" s="199"/>
      <c r="F1130" s="199"/>
      <c r="G1130" s="199">
        <v>8</v>
      </c>
    </row>
    <row r="1131" s="109" customFormat="1" ht="19.9" customHeight="1" spans="1:7">
      <c r="A1131" s="197" t="s">
        <v>2049</v>
      </c>
      <c r="B1131" s="198" t="s">
        <v>2050</v>
      </c>
      <c r="C1131" s="199">
        <v>0.58</v>
      </c>
      <c r="D1131" s="199"/>
      <c r="E1131" s="199"/>
      <c r="F1131" s="199"/>
      <c r="G1131" s="199">
        <v>0.58</v>
      </c>
    </row>
    <row r="1132" s="109" customFormat="1" ht="19.9" customHeight="1" spans="1:7">
      <c r="A1132" s="197" t="s">
        <v>2051</v>
      </c>
      <c r="B1132" s="198" t="s">
        <v>2052</v>
      </c>
      <c r="C1132" s="199">
        <v>1.15</v>
      </c>
      <c r="D1132" s="199"/>
      <c r="E1132" s="199">
        <v>1.15</v>
      </c>
      <c r="F1132" s="199"/>
      <c r="G1132" s="199"/>
    </row>
    <row r="1133" s="109" customFormat="1" ht="19.9" customHeight="1" spans="1:7">
      <c r="A1133" s="197" t="s">
        <v>2055</v>
      </c>
      <c r="B1133" s="198" t="s">
        <v>2056</v>
      </c>
      <c r="C1133" s="199">
        <v>0.5</v>
      </c>
      <c r="D1133" s="199"/>
      <c r="E1133" s="199">
        <v>0.5</v>
      </c>
      <c r="F1133" s="199"/>
      <c r="G1133" s="199"/>
    </row>
    <row r="1134" s="109" customFormat="1" ht="19.9" customHeight="1" spans="1:7">
      <c r="A1134" s="197" t="s">
        <v>2057</v>
      </c>
      <c r="B1134" s="198" t="s">
        <v>2058</v>
      </c>
      <c r="C1134" s="199">
        <v>0.65</v>
      </c>
      <c r="D1134" s="199"/>
      <c r="E1134" s="199">
        <v>0.65</v>
      </c>
      <c r="F1134" s="199"/>
      <c r="G1134" s="199"/>
    </row>
    <row r="1135" s="109" customFormat="1" ht="19.9" customHeight="1" spans="1:7">
      <c r="A1135" s="194" t="s">
        <v>2127</v>
      </c>
      <c r="B1135" s="195" t="s">
        <v>2128</v>
      </c>
      <c r="C1135" s="196">
        <v>1467.66</v>
      </c>
      <c r="D1135" s="196">
        <v>1390.03</v>
      </c>
      <c r="E1135" s="196">
        <v>1.15</v>
      </c>
      <c r="F1135" s="196"/>
      <c r="G1135" s="196">
        <v>76.48</v>
      </c>
    </row>
    <row r="1136" s="109" customFormat="1" ht="19.9" customHeight="1" spans="1:7">
      <c r="A1136" s="197" t="s">
        <v>1991</v>
      </c>
      <c r="B1136" s="198" t="s">
        <v>1992</v>
      </c>
      <c r="C1136" s="199">
        <v>1390.03</v>
      </c>
      <c r="D1136" s="199">
        <v>1390.03</v>
      </c>
      <c r="E1136" s="199"/>
      <c r="F1136" s="199"/>
      <c r="G1136" s="199"/>
    </row>
    <row r="1137" s="109" customFormat="1" ht="19.9" customHeight="1" spans="1:7">
      <c r="A1137" s="197" t="s">
        <v>1993</v>
      </c>
      <c r="B1137" s="198" t="s">
        <v>1994</v>
      </c>
      <c r="C1137" s="199">
        <v>143.47</v>
      </c>
      <c r="D1137" s="199">
        <v>143.47</v>
      </c>
      <c r="E1137" s="199"/>
      <c r="F1137" s="199"/>
      <c r="G1137" s="199"/>
    </row>
    <row r="1138" s="109" customFormat="1" ht="19.9" customHeight="1" spans="1:7">
      <c r="A1138" s="197" t="s">
        <v>1995</v>
      </c>
      <c r="B1138" s="198" t="s">
        <v>1996</v>
      </c>
      <c r="C1138" s="199">
        <v>695.85</v>
      </c>
      <c r="D1138" s="199">
        <v>695.85</v>
      </c>
      <c r="E1138" s="199"/>
      <c r="F1138" s="199"/>
      <c r="G1138" s="199"/>
    </row>
    <row r="1139" s="109" customFormat="1" ht="19.9" customHeight="1" spans="1:7">
      <c r="A1139" s="197" t="s">
        <v>1997</v>
      </c>
      <c r="B1139" s="198" t="s">
        <v>1998</v>
      </c>
      <c r="C1139" s="199">
        <v>61.65</v>
      </c>
      <c r="D1139" s="199">
        <v>61.65</v>
      </c>
      <c r="E1139" s="199"/>
      <c r="F1139" s="199"/>
      <c r="G1139" s="199"/>
    </row>
    <row r="1140" s="109" customFormat="1" ht="19.9" customHeight="1" spans="1:7">
      <c r="A1140" s="197" t="s">
        <v>1999</v>
      </c>
      <c r="B1140" s="198" t="s">
        <v>2000</v>
      </c>
      <c r="C1140" s="199">
        <v>19.8</v>
      </c>
      <c r="D1140" s="199">
        <v>19.8</v>
      </c>
      <c r="E1140" s="199"/>
      <c r="F1140" s="199"/>
      <c r="G1140" s="199"/>
    </row>
    <row r="1141" s="109" customFormat="1" ht="19.9" customHeight="1" spans="1:7">
      <c r="A1141" s="197" t="s">
        <v>2001</v>
      </c>
      <c r="B1141" s="198" t="s">
        <v>2002</v>
      </c>
      <c r="C1141" s="199">
        <v>130.99</v>
      </c>
      <c r="D1141" s="199">
        <v>130.99</v>
      </c>
      <c r="E1141" s="199"/>
      <c r="F1141" s="199"/>
      <c r="G1141" s="199"/>
    </row>
    <row r="1142" s="109" customFormat="1" ht="19.9" customHeight="1" spans="1:7">
      <c r="A1142" s="197" t="s">
        <v>2003</v>
      </c>
      <c r="B1142" s="198" t="s">
        <v>2004</v>
      </c>
      <c r="C1142" s="199">
        <v>63.96</v>
      </c>
      <c r="D1142" s="199">
        <v>63.96</v>
      </c>
      <c r="E1142" s="199"/>
      <c r="F1142" s="199"/>
      <c r="G1142" s="199"/>
    </row>
    <row r="1143" s="109" customFormat="1" ht="19.9" customHeight="1" spans="1:7">
      <c r="A1143" s="197" t="s">
        <v>2005</v>
      </c>
      <c r="B1143" s="198" t="s">
        <v>2006</v>
      </c>
      <c r="C1143" s="199">
        <v>15.78</v>
      </c>
      <c r="D1143" s="199">
        <v>15.78</v>
      </c>
      <c r="E1143" s="199"/>
      <c r="F1143" s="199"/>
      <c r="G1143" s="199"/>
    </row>
    <row r="1144" s="109" customFormat="1" ht="19.9" customHeight="1" spans="1:7">
      <c r="A1144" s="197" t="s">
        <v>2007</v>
      </c>
      <c r="B1144" s="198" t="s">
        <v>2008</v>
      </c>
      <c r="C1144" s="199">
        <v>0.83</v>
      </c>
      <c r="D1144" s="199">
        <v>0.83</v>
      </c>
      <c r="E1144" s="199"/>
      <c r="F1144" s="199"/>
      <c r="G1144" s="199"/>
    </row>
    <row r="1145" s="109" customFormat="1" ht="19.9" customHeight="1" spans="1:7">
      <c r="A1145" s="197" t="s">
        <v>2009</v>
      </c>
      <c r="B1145" s="198" t="s">
        <v>2010</v>
      </c>
      <c r="C1145" s="199">
        <v>99.68</v>
      </c>
      <c r="D1145" s="199">
        <v>99.68</v>
      </c>
      <c r="E1145" s="199"/>
      <c r="F1145" s="199"/>
      <c r="G1145" s="199"/>
    </row>
    <row r="1146" s="109" customFormat="1" ht="19.9" customHeight="1" spans="1:7">
      <c r="A1146" s="197" t="s">
        <v>2011</v>
      </c>
      <c r="B1146" s="198" t="s">
        <v>2012</v>
      </c>
      <c r="C1146" s="199">
        <v>7.13</v>
      </c>
      <c r="D1146" s="199">
        <v>7.13</v>
      </c>
      <c r="E1146" s="199"/>
      <c r="F1146" s="199"/>
      <c r="G1146" s="199"/>
    </row>
    <row r="1147" s="109" customFormat="1" ht="19.9" customHeight="1" spans="1:7">
      <c r="A1147" s="197" t="s">
        <v>2013</v>
      </c>
      <c r="B1147" s="198" t="s">
        <v>2014</v>
      </c>
      <c r="C1147" s="199">
        <v>150.9</v>
      </c>
      <c r="D1147" s="199">
        <v>150.9</v>
      </c>
      <c r="E1147" s="199"/>
      <c r="F1147" s="199"/>
      <c r="G1147" s="199"/>
    </row>
    <row r="1148" s="109" customFormat="1" ht="19.9" customHeight="1" spans="1:7">
      <c r="A1148" s="197" t="s">
        <v>2015</v>
      </c>
      <c r="B1148" s="198" t="s">
        <v>2016</v>
      </c>
      <c r="C1148" s="199">
        <v>76.48</v>
      </c>
      <c r="D1148" s="199"/>
      <c r="E1148" s="199"/>
      <c r="F1148" s="199"/>
      <c r="G1148" s="199">
        <v>76.48</v>
      </c>
    </row>
    <row r="1149" s="109" customFormat="1" ht="19.9" customHeight="1" spans="1:7">
      <c r="A1149" s="197" t="s">
        <v>2017</v>
      </c>
      <c r="B1149" s="198" t="s">
        <v>2018</v>
      </c>
      <c r="C1149" s="199">
        <v>2.64</v>
      </c>
      <c r="D1149" s="199"/>
      <c r="E1149" s="199"/>
      <c r="F1149" s="199"/>
      <c r="G1149" s="199">
        <v>2.64</v>
      </c>
    </row>
    <row r="1150" s="109" customFormat="1" ht="19.9" customHeight="1" spans="1:7">
      <c r="A1150" s="197" t="s">
        <v>2019</v>
      </c>
      <c r="B1150" s="198" t="s">
        <v>2020</v>
      </c>
      <c r="C1150" s="199">
        <v>0.66</v>
      </c>
      <c r="D1150" s="199"/>
      <c r="E1150" s="199"/>
      <c r="F1150" s="199"/>
      <c r="G1150" s="199">
        <v>0.66</v>
      </c>
    </row>
    <row r="1151" s="109" customFormat="1" ht="19.9" customHeight="1" spans="1:7">
      <c r="A1151" s="197" t="s">
        <v>2021</v>
      </c>
      <c r="B1151" s="198" t="s">
        <v>2022</v>
      </c>
      <c r="C1151" s="199">
        <v>0.66</v>
      </c>
      <c r="D1151" s="199"/>
      <c r="E1151" s="199"/>
      <c r="F1151" s="199"/>
      <c r="G1151" s="199">
        <v>0.66</v>
      </c>
    </row>
    <row r="1152" s="109" customFormat="1" ht="19.9" customHeight="1" spans="1:7">
      <c r="A1152" s="197" t="s">
        <v>2023</v>
      </c>
      <c r="B1152" s="198" t="s">
        <v>2024</v>
      </c>
      <c r="C1152" s="199">
        <v>0.66</v>
      </c>
      <c r="D1152" s="199"/>
      <c r="E1152" s="199"/>
      <c r="F1152" s="199"/>
      <c r="G1152" s="199">
        <v>0.66</v>
      </c>
    </row>
    <row r="1153" s="109" customFormat="1" ht="19.9" customHeight="1" spans="1:7">
      <c r="A1153" s="197" t="s">
        <v>2025</v>
      </c>
      <c r="B1153" s="198" t="s">
        <v>2026</v>
      </c>
      <c r="C1153" s="199">
        <v>3.3</v>
      </c>
      <c r="D1153" s="199"/>
      <c r="E1153" s="199"/>
      <c r="F1153" s="199"/>
      <c r="G1153" s="199">
        <v>3.3</v>
      </c>
    </row>
    <row r="1154" s="109" customFormat="1" ht="19.9" customHeight="1" spans="1:7">
      <c r="A1154" s="197" t="s">
        <v>2027</v>
      </c>
      <c r="B1154" s="198" t="s">
        <v>2028</v>
      </c>
      <c r="C1154" s="199">
        <v>0.66</v>
      </c>
      <c r="D1154" s="199"/>
      <c r="E1154" s="199"/>
      <c r="F1154" s="199"/>
      <c r="G1154" s="199">
        <v>0.66</v>
      </c>
    </row>
    <row r="1155" s="109" customFormat="1" ht="19.9" customHeight="1" spans="1:7">
      <c r="A1155" s="197" t="s">
        <v>2029</v>
      </c>
      <c r="B1155" s="198" t="s">
        <v>2030</v>
      </c>
      <c r="C1155" s="199">
        <v>9.96</v>
      </c>
      <c r="D1155" s="199"/>
      <c r="E1155" s="199"/>
      <c r="F1155" s="199"/>
      <c r="G1155" s="199">
        <v>9.96</v>
      </c>
    </row>
    <row r="1156" s="109" customFormat="1" ht="19.9" customHeight="1" spans="1:7">
      <c r="A1156" s="197" t="s">
        <v>2031</v>
      </c>
      <c r="B1156" s="198" t="s">
        <v>2032</v>
      </c>
      <c r="C1156" s="199">
        <v>13.66</v>
      </c>
      <c r="D1156" s="199"/>
      <c r="E1156" s="199"/>
      <c r="F1156" s="199"/>
      <c r="G1156" s="199">
        <v>13.66</v>
      </c>
    </row>
    <row r="1157" s="109" customFormat="1" ht="19.9" customHeight="1" spans="1:7">
      <c r="A1157" s="197" t="s">
        <v>2033</v>
      </c>
      <c r="B1157" s="198" t="s">
        <v>2034</v>
      </c>
      <c r="C1157" s="199">
        <v>0.99</v>
      </c>
      <c r="D1157" s="199"/>
      <c r="E1157" s="199"/>
      <c r="F1157" s="199"/>
      <c r="G1157" s="199">
        <v>0.99</v>
      </c>
    </row>
    <row r="1158" s="109" customFormat="1" ht="19.9" customHeight="1" spans="1:7">
      <c r="A1158" s="197" t="s">
        <v>2035</v>
      </c>
      <c r="B1158" s="198" t="s">
        <v>2036</v>
      </c>
      <c r="C1158" s="199">
        <v>1.32</v>
      </c>
      <c r="D1158" s="199"/>
      <c r="E1158" s="199"/>
      <c r="F1158" s="199"/>
      <c r="G1158" s="199">
        <v>1.32</v>
      </c>
    </row>
    <row r="1159" s="109" customFormat="1" ht="19.9" customHeight="1" spans="1:7">
      <c r="A1159" s="197" t="s">
        <v>2037</v>
      </c>
      <c r="B1159" s="198" t="s">
        <v>2038</v>
      </c>
      <c r="C1159" s="199">
        <v>0.99</v>
      </c>
      <c r="D1159" s="199"/>
      <c r="E1159" s="199"/>
      <c r="F1159" s="199"/>
      <c r="G1159" s="199">
        <v>0.99</v>
      </c>
    </row>
    <row r="1160" s="109" customFormat="1" ht="19.9" customHeight="1" spans="1:7">
      <c r="A1160" s="197" t="s">
        <v>2039</v>
      </c>
      <c r="B1160" s="198" t="s">
        <v>2040</v>
      </c>
      <c r="C1160" s="199">
        <v>1.32</v>
      </c>
      <c r="D1160" s="199"/>
      <c r="E1160" s="199"/>
      <c r="F1160" s="199"/>
      <c r="G1160" s="199">
        <v>1.32</v>
      </c>
    </row>
    <row r="1161" s="109" customFormat="1" ht="19.9" customHeight="1" spans="1:7">
      <c r="A1161" s="197" t="s">
        <v>2041</v>
      </c>
      <c r="B1161" s="198" t="s">
        <v>2042</v>
      </c>
      <c r="C1161" s="199">
        <v>0.5</v>
      </c>
      <c r="D1161" s="199"/>
      <c r="E1161" s="199"/>
      <c r="F1161" s="199"/>
      <c r="G1161" s="199">
        <v>0.5</v>
      </c>
    </row>
    <row r="1162" s="109" customFormat="1" ht="19.9" customHeight="1" spans="1:7">
      <c r="A1162" s="197" t="s">
        <v>2043</v>
      </c>
      <c r="B1162" s="198" t="s">
        <v>2044</v>
      </c>
      <c r="C1162" s="199">
        <v>17.87</v>
      </c>
      <c r="D1162" s="199"/>
      <c r="E1162" s="199"/>
      <c r="F1162" s="199"/>
      <c r="G1162" s="199">
        <v>17.87</v>
      </c>
    </row>
    <row r="1163" s="109" customFormat="1" ht="19.9" customHeight="1" spans="1:7">
      <c r="A1163" s="197" t="s">
        <v>2045</v>
      </c>
      <c r="B1163" s="198" t="s">
        <v>2046</v>
      </c>
      <c r="C1163" s="199">
        <v>0.2</v>
      </c>
      <c r="D1163" s="199"/>
      <c r="E1163" s="199"/>
      <c r="F1163" s="199"/>
      <c r="G1163" s="199">
        <v>0.2</v>
      </c>
    </row>
    <row r="1164" s="109" customFormat="1" ht="19.9" customHeight="1" spans="1:7">
      <c r="A1164" s="197" t="s">
        <v>2047</v>
      </c>
      <c r="B1164" s="198" t="s">
        <v>2048</v>
      </c>
      <c r="C1164" s="199">
        <v>19.8</v>
      </c>
      <c r="D1164" s="199"/>
      <c r="E1164" s="199"/>
      <c r="F1164" s="199"/>
      <c r="G1164" s="199">
        <v>19.8</v>
      </c>
    </row>
    <row r="1165" s="109" customFormat="1" ht="19.9" customHeight="1" spans="1:7">
      <c r="A1165" s="197" t="s">
        <v>2049</v>
      </c>
      <c r="B1165" s="198" t="s">
        <v>2050</v>
      </c>
      <c r="C1165" s="199">
        <v>1.29</v>
      </c>
      <c r="D1165" s="199"/>
      <c r="E1165" s="199"/>
      <c r="F1165" s="199"/>
      <c r="G1165" s="199">
        <v>1.29</v>
      </c>
    </row>
    <row r="1166" s="109" customFormat="1" ht="19.9" customHeight="1" spans="1:7">
      <c r="A1166" s="197" t="s">
        <v>2051</v>
      </c>
      <c r="B1166" s="198" t="s">
        <v>2052</v>
      </c>
      <c r="C1166" s="199">
        <v>1.15</v>
      </c>
      <c r="D1166" s="199"/>
      <c r="E1166" s="199">
        <v>1.15</v>
      </c>
      <c r="F1166" s="199"/>
      <c r="G1166" s="199"/>
    </row>
    <row r="1167" s="109" customFormat="1" ht="19.9" customHeight="1" spans="1:7">
      <c r="A1167" s="197" t="s">
        <v>2055</v>
      </c>
      <c r="B1167" s="198" t="s">
        <v>2056</v>
      </c>
      <c r="C1167" s="199">
        <v>0.5</v>
      </c>
      <c r="D1167" s="199"/>
      <c r="E1167" s="199">
        <v>0.5</v>
      </c>
      <c r="F1167" s="199"/>
      <c r="G1167" s="199"/>
    </row>
    <row r="1168" s="109" customFormat="1" ht="19.9" customHeight="1" spans="1:7">
      <c r="A1168" s="197" t="s">
        <v>2057</v>
      </c>
      <c r="B1168" s="198" t="s">
        <v>2058</v>
      </c>
      <c r="C1168" s="199">
        <v>0.65</v>
      </c>
      <c r="D1168" s="199"/>
      <c r="E1168" s="199">
        <v>0.65</v>
      </c>
      <c r="F1168" s="199"/>
      <c r="G1168" s="199"/>
    </row>
    <row r="1169" s="109" customFormat="1" ht="19.9" customHeight="1" spans="1:7">
      <c r="A1169" s="194" t="s">
        <v>2129</v>
      </c>
      <c r="B1169" s="195" t="s">
        <v>2130</v>
      </c>
      <c r="C1169" s="196">
        <v>599.79</v>
      </c>
      <c r="D1169" s="196">
        <v>567.05</v>
      </c>
      <c r="E1169" s="196">
        <v>0.92</v>
      </c>
      <c r="F1169" s="196"/>
      <c r="G1169" s="196">
        <v>31.82</v>
      </c>
    </row>
    <row r="1170" s="109" customFormat="1" ht="19.9" customHeight="1" spans="1:7">
      <c r="A1170" s="197" t="s">
        <v>1991</v>
      </c>
      <c r="B1170" s="198" t="s">
        <v>1992</v>
      </c>
      <c r="C1170" s="199">
        <v>567.05</v>
      </c>
      <c r="D1170" s="199">
        <v>567.05</v>
      </c>
      <c r="E1170" s="199"/>
      <c r="F1170" s="199"/>
      <c r="G1170" s="199"/>
    </row>
    <row r="1171" s="109" customFormat="1" ht="19.9" customHeight="1" spans="1:7">
      <c r="A1171" s="197" t="s">
        <v>1993</v>
      </c>
      <c r="B1171" s="198" t="s">
        <v>1994</v>
      </c>
      <c r="C1171" s="199">
        <v>56.18</v>
      </c>
      <c r="D1171" s="199">
        <v>56.18</v>
      </c>
      <c r="E1171" s="199"/>
      <c r="F1171" s="199"/>
      <c r="G1171" s="199"/>
    </row>
    <row r="1172" s="109" customFormat="1" ht="19.9" customHeight="1" spans="1:7">
      <c r="A1172" s="197" t="s">
        <v>1995</v>
      </c>
      <c r="B1172" s="198" t="s">
        <v>1996</v>
      </c>
      <c r="C1172" s="199">
        <v>273.75</v>
      </c>
      <c r="D1172" s="199">
        <v>273.75</v>
      </c>
      <c r="E1172" s="199"/>
      <c r="F1172" s="199"/>
      <c r="G1172" s="199"/>
    </row>
    <row r="1173" s="109" customFormat="1" ht="19.9" customHeight="1" spans="1:7">
      <c r="A1173" s="197" t="s">
        <v>1997</v>
      </c>
      <c r="B1173" s="198" t="s">
        <v>1998</v>
      </c>
      <c r="C1173" s="199">
        <v>24.37</v>
      </c>
      <c r="D1173" s="199">
        <v>24.37</v>
      </c>
      <c r="E1173" s="199"/>
      <c r="F1173" s="199"/>
      <c r="G1173" s="199"/>
    </row>
    <row r="1174" s="109" customFormat="1" ht="19.9" customHeight="1" spans="1:7">
      <c r="A1174" s="197" t="s">
        <v>1999</v>
      </c>
      <c r="B1174" s="198" t="s">
        <v>2000</v>
      </c>
      <c r="C1174" s="199">
        <v>7.8</v>
      </c>
      <c r="D1174" s="199">
        <v>7.8</v>
      </c>
      <c r="E1174" s="199"/>
      <c r="F1174" s="199"/>
      <c r="G1174" s="199"/>
    </row>
    <row r="1175" s="109" customFormat="1" ht="19.9" customHeight="1" spans="1:7">
      <c r="A1175" s="197" t="s">
        <v>2001</v>
      </c>
      <c r="B1175" s="198" t="s">
        <v>2002</v>
      </c>
      <c r="C1175" s="199">
        <v>51.66</v>
      </c>
      <c r="D1175" s="199">
        <v>51.66</v>
      </c>
      <c r="E1175" s="199"/>
      <c r="F1175" s="199"/>
      <c r="G1175" s="199"/>
    </row>
    <row r="1176" s="109" customFormat="1" ht="19.9" customHeight="1" spans="1:7">
      <c r="A1176" s="197" t="s">
        <v>2003</v>
      </c>
      <c r="B1176" s="198" t="s">
        <v>2004</v>
      </c>
      <c r="C1176" s="199">
        <v>25.23</v>
      </c>
      <c r="D1176" s="199">
        <v>25.23</v>
      </c>
      <c r="E1176" s="199"/>
      <c r="F1176" s="199"/>
      <c r="G1176" s="199"/>
    </row>
    <row r="1177" s="109" customFormat="1" ht="19.9" customHeight="1" spans="1:7">
      <c r="A1177" s="197" t="s">
        <v>2005</v>
      </c>
      <c r="B1177" s="198" t="s">
        <v>2006</v>
      </c>
      <c r="C1177" s="199">
        <v>6.55</v>
      </c>
      <c r="D1177" s="199">
        <v>6.55</v>
      </c>
      <c r="E1177" s="199"/>
      <c r="F1177" s="199"/>
      <c r="G1177" s="199"/>
    </row>
    <row r="1178" s="109" customFormat="1" ht="19.9" customHeight="1" spans="1:7">
      <c r="A1178" s="197" t="s">
        <v>2007</v>
      </c>
      <c r="B1178" s="198" t="s">
        <v>2008</v>
      </c>
      <c r="C1178" s="199">
        <v>0.33</v>
      </c>
      <c r="D1178" s="199">
        <v>0.33</v>
      </c>
      <c r="E1178" s="199"/>
      <c r="F1178" s="199"/>
      <c r="G1178" s="199"/>
    </row>
    <row r="1179" s="109" customFormat="1" ht="19.9" customHeight="1" spans="1:7">
      <c r="A1179" s="197" t="s">
        <v>2009</v>
      </c>
      <c r="B1179" s="198" t="s">
        <v>2010</v>
      </c>
      <c r="C1179" s="199">
        <v>39.31</v>
      </c>
      <c r="D1179" s="199">
        <v>39.31</v>
      </c>
      <c r="E1179" s="199"/>
      <c r="F1179" s="199"/>
      <c r="G1179" s="199"/>
    </row>
    <row r="1180" s="109" customFormat="1" ht="19.9" customHeight="1" spans="1:7">
      <c r="A1180" s="197" t="s">
        <v>2011</v>
      </c>
      <c r="B1180" s="198" t="s">
        <v>2012</v>
      </c>
      <c r="C1180" s="199">
        <v>2.81</v>
      </c>
      <c r="D1180" s="199">
        <v>2.81</v>
      </c>
      <c r="E1180" s="199"/>
      <c r="F1180" s="199"/>
      <c r="G1180" s="199"/>
    </row>
    <row r="1181" s="109" customFormat="1" ht="19.9" customHeight="1" spans="1:7">
      <c r="A1181" s="197" t="s">
        <v>2013</v>
      </c>
      <c r="B1181" s="198" t="s">
        <v>2014</v>
      </c>
      <c r="C1181" s="199">
        <v>79.06</v>
      </c>
      <c r="D1181" s="199">
        <v>79.06</v>
      </c>
      <c r="E1181" s="199"/>
      <c r="F1181" s="199"/>
      <c r="G1181" s="199"/>
    </row>
    <row r="1182" s="109" customFormat="1" ht="19.9" customHeight="1" spans="1:7">
      <c r="A1182" s="197" t="s">
        <v>2015</v>
      </c>
      <c r="B1182" s="198" t="s">
        <v>2016</v>
      </c>
      <c r="C1182" s="199">
        <v>31.82</v>
      </c>
      <c r="D1182" s="199"/>
      <c r="E1182" s="199"/>
      <c r="F1182" s="199"/>
      <c r="G1182" s="199">
        <v>31.82</v>
      </c>
    </row>
    <row r="1183" s="109" customFormat="1" ht="19.9" customHeight="1" spans="1:7">
      <c r="A1183" s="197" t="s">
        <v>2017</v>
      </c>
      <c r="B1183" s="198" t="s">
        <v>2018</v>
      </c>
      <c r="C1183" s="199">
        <v>1.04</v>
      </c>
      <c r="D1183" s="199"/>
      <c r="E1183" s="199"/>
      <c r="F1183" s="199"/>
      <c r="G1183" s="199">
        <v>1.04</v>
      </c>
    </row>
    <row r="1184" s="109" customFormat="1" ht="19.9" customHeight="1" spans="1:7">
      <c r="A1184" s="197" t="s">
        <v>2019</v>
      </c>
      <c r="B1184" s="198" t="s">
        <v>2020</v>
      </c>
      <c r="C1184" s="199">
        <v>0.26</v>
      </c>
      <c r="D1184" s="199"/>
      <c r="E1184" s="199"/>
      <c r="F1184" s="199"/>
      <c r="G1184" s="199">
        <v>0.26</v>
      </c>
    </row>
    <row r="1185" s="109" customFormat="1" ht="19.9" customHeight="1" spans="1:7">
      <c r="A1185" s="197" t="s">
        <v>2021</v>
      </c>
      <c r="B1185" s="198" t="s">
        <v>2022</v>
      </c>
      <c r="C1185" s="199">
        <v>0.26</v>
      </c>
      <c r="D1185" s="199"/>
      <c r="E1185" s="199"/>
      <c r="F1185" s="199"/>
      <c r="G1185" s="199">
        <v>0.26</v>
      </c>
    </row>
    <row r="1186" s="109" customFormat="1" ht="19.9" customHeight="1" spans="1:7">
      <c r="A1186" s="197" t="s">
        <v>2023</v>
      </c>
      <c r="B1186" s="198" t="s">
        <v>2024</v>
      </c>
      <c r="C1186" s="199">
        <v>0.26</v>
      </c>
      <c r="D1186" s="199"/>
      <c r="E1186" s="199"/>
      <c r="F1186" s="199"/>
      <c r="G1186" s="199">
        <v>0.26</v>
      </c>
    </row>
    <row r="1187" s="109" customFormat="1" ht="19.9" customHeight="1" spans="1:7">
      <c r="A1187" s="197" t="s">
        <v>2025</v>
      </c>
      <c r="B1187" s="198" t="s">
        <v>2026</v>
      </c>
      <c r="C1187" s="199">
        <v>1.62</v>
      </c>
      <c r="D1187" s="199"/>
      <c r="E1187" s="199"/>
      <c r="F1187" s="199"/>
      <c r="G1187" s="199">
        <v>1.62</v>
      </c>
    </row>
    <row r="1188" s="109" customFormat="1" ht="19.9" customHeight="1" spans="1:7">
      <c r="A1188" s="197" t="s">
        <v>2027</v>
      </c>
      <c r="B1188" s="198" t="s">
        <v>2028</v>
      </c>
      <c r="C1188" s="199">
        <v>0.26</v>
      </c>
      <c r="D1188" s="199"/>
      <c r="E1188" s="199"/>
      <c r="F1188" s="199"/>
      <c r="G1188" s="199">
        <v>0.26</v>
      </c>
    </row>
    <row r="1189" s="109" customFormat="1" ht="19.9" customHeight="1" spans="1:7">
      <c r="A1189" s="197" t="s">
        <v>2029</v>
      </c>
      <c r="B1189" s="198" t="s">
        <v>2030</v>
      </c>
      <c r="C1189" s="199">
        <v>4.02</v>
      </c>
      <c r="D1189" s="199"/>
      <c r="E1189" s="199"/>
      <c r="F1189" s="199"/>
      <c r="G1189" s="199">
        <v>4.02</v>
      </c>
    </row>
    <row r="1190" s="109" customFormat="1" ht="19.9" customHeight="1" spans="1:7">
      <c r="A1190" s="197" t="s">
        <v>2031</v>
      </c>
      <c r="B1190" s="198" t="s">
        <v>2032</v>
      </c>
      <c r="C1190" s="199">
        <v>5.9</v>
      </c>
      <c r="D1190" s="199"/>
      <c r="E1190" s="199"/>
      <c r="F1190" s="199"/>
      <c r="G1190" s="199">
        <v>5.9</v>
      </c>
    </row>
    <row r="1191" s="109" customFormat="1" ht="19.9" customHeight="1" spans="1:7">
      <c r="A1191" s="197" t="s">
        <v>2033</v>
      </c>
      <c r="B1191" s="198" t="s">
        <v>2034</v>
      </c>
      <c r="C1191" s="199">
        <v>0.39</v>
      </c>
      <c r="D1191" s="199"/>
      <c r="E1191" s="199"/>
      <c r="F1191" s="199"/>
      <c r="G1191" s="199">
        <v>0.39</v>
      </c>
    </row>
    <row r="1192" s="109" customFormat="1" ht="19.9" customHeight="1" spans="1:7">
      <c r="A1192" s="197" t="s">
        <v>2035</v>
      </c>
      <c r="B1192" s="198" t="s">
        <v>2036</v>
      </c>
      <c r="C1192" s="199">
        <v>0.52</v>
      </c>
      <c r="D1192" s="199"/>
      <c r="E1192" s="199"/>
      <c r="F1192" s="199"/>
      <c r="G1192" s="199">
        <v>0.52</v>
      </c>
    </row>
    <row r="1193" s="109" customFormat="1" ht="19.9" customHeight="1" spans="1:7">
      <c r="A1193" s="197" t="s">
        <v>2037</v>
      </c>
      <c r="B1193" s="198" t="s">
        <v>2038</v>
      </c>
      <c r="C1193" s="199">
        <v>0.39</v>
      </c>
      <c r="D1193" s="199"/>
      <c r="E1193" s="199"/>
      <c r="F1193" s="199"/>
      <c r="G1193" s="199">
        <v>0.39</v>
      </c>
    </row>
    <row r="1194" s="109" customFormat="1" ht="19.9" customHeight="1" spans="1:7">
      <c r="A1194" s="197" t="s">
        <v>2039</v>
      </c>
      <c r="B1194" s="198" t="s">
        <v>2040</v>
      </c>
      <c r="C1194" s="199">
        <v>0.52</v>
      </c>
      <c r="D1194" s="199"/>
      <c r="E1194" s="199"/>
      <c r="F1194" s="199"/>
      <c r="G1194" s="199">
        <v>0.52</v>
      </c>
    </row>
    <row r="1195" s="109" customFormat="1" ht="19.9" customHeight="1" spans="1:7">
      <c r="A1195" s="197" t="s">
        <v>2041</v>
      </c>
      <c r="B1195" s="198" t="s">
        <v>2042</v>
      </c>
      <c r="C1195" s="199">
        <v>0.2</v>
      </c>
      <c r="D1195" s="199"/>
      <c r="E1195" s="199"/>
      <c r="F1195" s="199"/>
      <c r="G1195" s="199">
        <v>0.2</v>
      </c>
    </row>
    <row r="1196" s="109" customFormat="1" ht="19.9" customHeight="1" spans="1:7">
      <c r="A1196" s="197" t="s">
        <v>2043</v>
      </c>
      <c r="B1196" s="198" t="s">
        <v>2044</v>
      </c>
      <c r="C1196" s="199">
        <v>7</v>
      </c>
      <c r="D1196" s="199"/>
      <c r="E1196" s="199"/>
      <c r="F1196" s="199"/>
      <c r="G1196" s="199">
        <v>7</v>
      </c>
    </row>
    <row r="1197" s="109" customFormat="1" ht="19.9" customHeight="1" spans="1:7">
      <c r="A1197" s="197" t="s">
        <v>2045</v>
      </c>
      <c r="B1197" s="198" t="s">
        <v>2046</v>
      </c>
      <c r="C1197" s="199">
        <v>0.08</v>
      </c>
      <c r="D1197" s="199"/>
      <c r="E1197" s="199"/>
      <c r="F1197" s="199"/>
      <c r="G1197" s="199">
        <v>0.08</v>
      </c>
    </row>
    <row r="1198" s="109" customFormat="1" ht="19.9" customHeight="1" spans="1:7">
      <c r="A1198" s="197" t="s">
        <v>2047</v>
      </c>
      <c r="B1198" s="198" t="s">
        <v>2048</v>
      </c>
      <c r="C1198" s="199">
        <v>8.45</v>
      </c>
      <c r="D1198" s="199"/>
      <c r="E1198" s="199"/>
      <c r="F1198" s="199"/>
      <c r="G1198" s="199">
        <v>8.45</v>
      </c>
    </row>
    <row r="1199" s="109" customFormat="1" ht="19.9" customHeight="1" spans="1:7">
      <c r="A1199" s="197" t="s">
        <v>2049</v>
      </c>
      <c r="B1199" s="198" t="s">
        <v>2050</v>
      </c>
      <c r="C1199" s="199">
        <v>0.65</v>
      </c>
      <c r="D1199" s="199"/>
      <c r="E1199" s="199"/>
      <c r="F1199" s="199"/>
      <c r="G1199" s="199">
        <v>0.65</v>
      </c>
    </row>
    <row r="1200" s="109" customFormat="1" ht="19.9" customHeight="1" spans="1:7">
      <c r="A1200" s="197" t="s">
        <v>2051</v>
      </c>
      <c r="B1200" s="198" t="s">
        <v>2052</v>
      </c>
      <c r="C1200" s="199">
        <v>0.92</v>
      </c>
      <c r="D1200" s="199"/>
      <c r="E1200" s="199">
        <v>0.92</v>
      </c>
      <c r="F1200" s="199"/>
      <c r="G1200" s="199"/>
    </row>
    <row r="1201" s="109" customFormat="1" ht="19.9" customHeight="1" spans="1:7">
      <c r="A1201" s="197" t="s">
        <v>2055</v>
      </c>
      <c r="B1201" s="198" t="s">
        <v>2056</v>
      </c>
      <c r="C1201" s="199">
        <v>0.4</v>
      </c>
      <c r="D1201" s="199"/>
      <c r="E1201" s="199">
        <v>0.4</v>
      </c>
      <c r="F1201" s="199"/>
      <c r="G1201" s="199"/>
    </row>
    <row r="1202" s="109" customFormat="1" ht="19.9" customHeight="1" spans="1:7">
      <c r="A1202" s="197" t="s">
        <v>2057</v>
      </c>
      <c r="B1202" s="198" t="s">
        <v>2058</v>
      </c>
      <c r="C1202" s="199">
        <v>0.52</v>
      </c>
      <c r="D1202" s="199"/>
      <c r="E1202" s="199">
        <v>0.52</v>
      </c>
      <c r="F1202" s="199"/>
      <c r="G1202" s="199"/>
    </row>
    <row r="1203" s="109" customFormat="1" ht="19.9" customHeight="1" spans="1:7">
      <c r="A1203" s="194" t="s">
        <v>2131</v>
      </c>
      <c r="B1203" s="195" t="s">
        <v>2132</v>
      </c>
      <c r="C1203" s="196">
        <v>1067.41</v>
      </c>
      <c r="D1203" s="196">
        <v>1010.29</v>
      </c>
      <c r="E1203" s="196">
        <v>0.1</v>
      </c>
      <c r="F1203" s="196"/>
      <c r="G1203" s="196">
        <v>57.02</v>
      </c>
    </row>
    <row r="1204" s="109" customFormat="1" ht="19.9" customHeight="1" spans="1:7">
      <c r="A1204" s="197" t="s">
        <v>1991</v>
      </c>
      <c r="B1204" s="198" t="s">
        <v>1992</v>
      </c>
      <c r="C1204" s="199">
        <v>1010.29</v>
      </c>
      <c r="D1204" s="199">
        <v>1010.29</v>
      </c>
      <c r="E1204" s="199"/>
      <c r="F1204" s="199"/>
      <c r="G1204" s="199"/>
    </row>
    <row r="1205" s="109" customFormat="1" ht="19.9" customHeight="1" spans="1:7">
      <c r="A1205" s="197" t="s">
        <v>1993</v>
      </c>
      <c r="B1205" s="198" t="s">
        <v>1994</v>
      </c>
      <c r="C1205" s="199">
        <v>119.85</v>
      </c>
      <c r="D1205" s="199">
        <v>119.85</v>
      </c>
      <c r="E1205" s="199"/>
      <c r="F1205" s="199"/>
      <c r="G1205" s="199"/>
    </row>
    <row r="1206" s="109" customFormat="1" ht="19.9" customHeight="1" spans="1:7">
      <c r="A1206" s="197" t="s">
        <v>1995</v>
      </c>
      <c r="B1206" s="198" t="s">
        <v>1996</v>
      </c>
      <c r="C1206" s="199">
        <v>504.47</v>
      </c>
      <c r="D1206" s="199">
        <v>504.47</v>
      </c>
      <c r="E1206" s="199"/>
      <c r="F1206" s="199"/>
      <c r="G1206" s="199"/>
    </row>
    <row r="1207" s="109" customFormat="1" ht="19.9" customHeight="1" spans="1:7">
      <c r="A1207" s="197" t="s">
        <v>1997</v>
      </c>
      <c r="B1207" s="198" t="s">
        <v>1998</v>
      </c>
      <c r="C1207" s="199">
        <v>45.97</v>
      </c>
      <c r="D1207" s="199">
        <v>45.97</v>
      </c>
      <c r="E1207" s="199"/>
      <c r="F1207" s="199"/>
      <c r="G1207" s="199"/>
    </row>
    <row r="1208" s="109" customFormat="1" ht="19.9" customHeight="1" spans="1:7">
      <c r="A1208" s="197" t="s">
        <v>1999</v>
      </c>
      <c r="B1208" s="198" t="s">
        <v>2000</v>
      </c>
      <c r="C1208" s="199">
        <v>16.8</v>
      </c>
      <c r="D1208" s="199">
        <v>16.8</v>
      </c>
      <c r="E1208" s="199"/>
      <c r="F1208" s="199"/>
      <c r="G1208" s="199"/>
    </row>
    <row r="1209" s="109" customFormat="1" ht="19.9" customHeight="1" spans="1:7">
      <c r="A1209" s="197" t="s">
        <v>2001</v>
      </c>
      <c r="B1209" s="198" t="s">
        <v>2002</v>
      </c>
      <c r="C1209" s="199">
        <v>97.63</v>
      </c>
      <c r="D1209" s="199">
        <v>97.63</v>
      </c>
      <c r="E1209" s="199"/>
      <c r="F1209" s="199"/>
      <c r="G1209" s="199"/>
    </row>
    <row r="1210" s="109" customFormat="1" ht="19.9" customHeight="1" spans="1:7">
      <c r="A1210" s="197" t="s">
        <v>2003</v>
      </c>
      <c r="B1210" s="198" t="s">
        <v>2004</v>
      </c>
      <c r="C1210" s="199">
        <v>47.77</v>
      </c>
      <c r="D1210" s="199">
        <v>47.77</v>
      </c>
      <c r="E1210" s="199"/>
      <c r="F1210" s="199"/>
      <c r="G1210" s="199"/>
    </row>
    <row r="1211" s="109" customFormat="1" ht="19.9" customHeight="1" spans="1:7">
      <c r="A1211" s="197" t="s">
        <v>2005</v>
      </c>
      <c r="B1211" s="198" t="s">
        <v>2006</v>
      </c>
      <c r="C1211" s="199">
        <v>12.06</v>
      </c>
      <c r="D1211" s="199">
        <v>12.06</v>
      </c>
      <c r="E1211" s="199"/>
      <c r="F1211" s="199"/>
      <c r="G1211" s="199"/>
    </row>
    <row r="1212" s="109" customFormat="1" ht="19.9" customHeight="1" spans="1:7">
      <c r="A1212" s="197" t="s">
        <v>2007</v>
      </c>
      <c r="B1212" s="198" t="s">
        <v>2008</v>
      </c>
      <c r="C1212" s="199">
        <v>0.62</v>
      </c>
      <c r="D1212" s="199">
        <v>0.62</v>
      </c>
      <c r="E1212" s="199"/>
      <c r="F1212" s="199"/>
      <c r="G1212" s="199"/>
    </row>
    <row r="1213" s="109" customFormat="1" ht="19.9" customHeight="1" spans="1:7">
      <c r="A1213" s="197" t="s">
        <v>2009</v>
      </c>
      <c r="B1213" s="198" t="s">
        <v>2010</v>
      </c>
      <c r="C1213" s="199">
        <v>74.45</v>
      </c>
      <c r="D1213" s="199">
        <v>74.45</v>
      </c>
      <c r="E1213" s="199"/>
      <c r="F1213" s="199"/>
      <c r="G1213" s="199"/>
    </row>
    <row r="1214" s="109" customFormat="1" ht="19.9" customHeight="1" spans="1:7">
      <c r="A1214" s="197" t="s">
        <v>2011</v>
      </c>
      <c r="B1214" s="198" t="s">
        <v>2012</v>
      </c>
      <c r="C1214" s="199">
        <v>6.05</v>
      </c>
      <c r="D1214" s="199">
        <v>6.05</v>
      </c>
      <c r="E1214" s="199"/>
      <c r="F1214" s="199"/>
      <c r="G1214" s="199"/>
    </row>
    <row r="1215" s="109" customFormat="1" ht="19.9" customHeight="1" spans="1:7">
      <c r="A1215" s="197" t="s">
        <v>2013</v>
      </c>
      <c r="B1215" s="198" t="s">
        <v>2014</v>
      </c>
      <c r="C1215" s="199">
        <v>84.63</v>
      </c>
      <c r="D1215" s="199">
        <v>84.63</v>
      </c>
      <c r="E1215" s="199"/>
      <c r="F1215" s="199"/>
      <c r="G1215" s="199"/>
    </row>
    <row r="1216" s="109" customFormat="1" ht="19.9" customHeight="1" spans="1:7">
      <c r="A1216" s="197" t="s">
        <v>2015</v>
      </c>
      <c r="B1216" s="198" t="s">
        <v>2016</v>
      </c>
      <c r="C1216" s="199">
        <v>57.02</v>
      </c>
      <c r="D1216" s="199"/>
      <c r="E1216" s="199"/>
      <c r="F1216" s="199"/>
      <c r="G1216" s="199">
        <v>57.02</v>
      </c>
    </row>
    <row r="1217" s="109" customFormat="1" ht="19.9" customHeight="1" spans="1:7">
      <c r="A1217" s="197" t="s">
        <v>2017</v>
      </c>
      <c r="B1217" s="198" t="s">
        <v>2018</v>
      </c>
      <c r="C1217" s="199">
        <v>1.68</v>
      </c>
      <c r="D1217" s="199"/>
      <c r="E1217" s="199"/>
      <c r="F1217" s="199"/>
      <c r="G1217" s="199">
        <v>1.68</v>
      </c>
    </row>
    <row r="1218" s="109" customFormat="1" ht="19.9" customHeight="1" spans="1:7">
      <c r="A1218" s="197" t="s">
        <v>2019</v>
      </c>
      <c r="B1218" s="198" t="s">
        <v>2020</v>
      </c>
      <c r="C1218" s="199">
        <v>0.56</v>
      </c>
      <c r="D1218" s="199"/>
      <c r="E1218" s="199"/>
      <c r="F1218" s="199"/>
      <c r="G1218" s="199">
        <v>0.56</v>
      </c>
    </row>
    <row r="1219" s="109" customFormat="1" ht="19.9" customHeight="1" spans="1:7">
      <c r="A1219" s="197" t="s">
        <v>2021</v>
      </c>
      <c r="B1219" s="198" t="s">
        <v>2022</v>
      </c>
      <c r="C1219" s="199">
        <v>0.56</v>
      </c>
      <c r="D1219" s="199"/>
      <c r="E1219" s="199"/>
      <c r="F1219" s="199"/>
      <c r="G1219" s="199">
        <v>0.56</v>
      </c>
    </row>
    <row r="1220" s="109" customFormat="1" ht="19.9" customHeight="1" spans="1:7">
      <c r="A1220" s="197" t="s">
        <v>2023</v>
      </c>
      <c r="B1220" s="198" t="s">
        <v>2024</v>
      </c>
      <c r="C1220" s="199">
        <v>0.56</v>
      </c>
      <c r="D1220" s="199"/>
      <c r="E1220" s="199"/>
      <c r="F1220" s="199"/>
      <c r="G1220" s="199">
        <v>0.56</v>
      </c>
    </row>
    <row r="1221" s="109" customFormat="1" ht="19.9" customHeight="1" spans="1:7">
      <c r="A1221" s="197" t="s">
        <v>2025</v>
      </c>
      <c r="B1221" s="198" t="s">
        <v>2026</v>
      </c>
      <c r="C1221" s="199">
        <v>2.52</v>
      </c>
      <c r="D1221" s="199"/>
      <c r="E1221" s="199"/>
      <c r="F1221" s="199"/>
      <c r="G1221" s="199">
        <v>2.52</v>
      </c>
    </row>
    <row r="1222" s="109" customFormat="1" ht="19.9" customHeight="1" spans="1:7">
      <c r="A1222" s="197" t="s">
        <v>2027</v>
      </c>
      <c r="B1222" s="198" t="s">
        <v>2028</v>
      </c>
      <c r="C1222" s="199">
        <v>0.56</v>
      </c>
      <c r="D1222" s="199"/>
      <c r="E1222" s="199"/>
      <c r="F1222" s="199"/>
      <c r="G1222" s="199">
        <v>0.56</v>
      </c>
    </row>
    <row r="1223" s="109" customFormat="1" ht="19.9" customHeight="1" spans="1:7">
      <c r="A1223" s="197" t="s">
        <v>2029</v>
      </c>
      <c r="B1223" s="198" t="s">
        <v>2030</v>
      </c>
      <c r="C1223" s="199">
        <v>6.64</v>
      </c>
      <c r="D1223" s="199"/>
      <c r="E1223" s="199"/>
      <c r="F1223" s="199"/>
      <c r="G1223" s="199">
        <v>6.64</v>
      </c>
    </row>
    <row r="1224" s="109" customFormat="1" ht="19.9" customHeight="1" spans="1:7">
      <c r="A1224" s="197" t="s">
        <v>2031</v>
      </c>
      <c r="B1224" s="198" t="s">
        <v>2032</v>
      </c>
      <c r="C1224" s="199">
        <v>10.49</v>
      </c>
      <c r="D1224" s="199"/>
      <c r="E1224" s="199"/>
      <c r="F1224" s="199"/>
      <c r="G1224" s="199">
        <v>10.49</v>
      </c>
    </row>
    <row r="1225" s="109" customFormat="1" ht="19.9" customHeight="1" spans="1:7">
      <c r="A1225" s="197" t="s">
        <v>2033</v>
      </c>
      <c r="B1225" s="198" t="s">
        <v>2034</v>
      </c>
      <c r="C1225" s="199">
        <v>0.56</v>
      </c>
      <c r="D1225" s="199"/>
      <c r="E1225" s="199"/>
      <c r="F1225" s="199"/>
      <c r="G1225" s="199">
        <v>0.56</v>
      </c>
    </row>
    <row r="1226" s="109" customFormat="1" ht="19.9" customHeight="1" spans="1:7">
      <c r="A1226" s="197" t="s">
        <v>2035</v>
      </c>
      <c r="B1226" s="198" t="s">
        <v>2036</v>
      </c>
      <c r="C1226" s="199">
        <v>0.84</v>
      </c>
      <c r="D1226" s="199"/>
      <c r="E1226" s="199"/>
      <c r="F1226" s="199"/>
      <c r="G1226" s="199">
        <v>0.84</v>
      </c>
    </row>
    <row r="1227" s="109" customFormat="1" ht="19.9" customHeight="1" spans="1:7">
      <c r="A1227" s="197" t="s">
        <v>2037</v>
      </c>
      <c r="B1227" s="198" t="s">
        <v>2038</v>
      </c>
      <c r="C1227" s="199">
        <v>0.84</v>
      </c>
      <c r="D1227" s="199"/>
      <c r="E1227" s="199"/>
      <c r="F1227" s="199"/>
      <c r="G1227" s="199">
        <v>0.84</v>
      </c>
    </row>
    <row r="1228" s="109" customFormat="1" ht="19.9" customHeight="1" spans="1:7">
      <c r="A1228" s="197" t="s">
        <v>2039</v>
      </c>
      <c r="B1228" s="198" t="s">
        <v>2040</v>
      </c>
      <c r="C1228" s="199">
        <v>1.12</v>
      </c>
      <c r="D1228" s="199"/>
      <c r="E1228" s="199"/>
      <c r="F1228" s="199"/>
      <c r="G1228" s="199">
        <v>1.12</v>
      </c>
    </row>
    <row r="1229" s="109" customFormat="1" ht="19.9" customHeight="1" spans="1:7">
      <c r="A1229" s="197" t="s">
        <v>2041</v>
      </c>
      <c r="B1229" s="198" t="s">
        <v>2042</v>
      </c>
      <c r="C1229" s="199">
        <v>0.42</v>
      </c>
      <c r="D1229" s="199"/>
      <c r="E1229" s="199"/>
      <c r="F1229" s="199"/>
      <c r="G1229" s="199">
        <v>0.42</v>
      </c>
    </row>
    <row r="1230" s="109" customFormat="1" ht="19.9" customHeight="1" spans="1:7">
      <c r="A1230" s="197" t="s">
        <v>2043</v>
      </c>
      <c r="B1230" s="198" t="s">
        <v>2044</v>
      </c>
      <c r="C1230" s="199">
        <v>13.22</v>
      </c>
      <c r="D1230" s="199"/>
      <c r="E1230" s="199"/>
      <c r="F1230" s="199"/>
      <c r="G1230" s="199">
        <v>13.22</v>
      </c>
    </row>
    <row r="1231" s="109" customFormat="1" ht="19.9" customHeight="1" spans="1:7">
      <c r="A1231" s="197" t="s">
        <v>2045</v>
      </c>
      <c r="B1231" s="198" t="s">
        <v>2046</v>
      </c>
      <c r="C1231" s="199">
        <v>0.17</v>
      </c>
      <c r="D1231" s="199"/>
      <c r="E1231" s="199"/>
      <c r="F1231" s="199"/>
      <c r="G1231" s="199">
        <v>0.17</v>
      </c>
    </row>
    <row r="1232" s="109" customFormat="1" ht="19.9" customHeight="1" spans="1:7">
      <c r="A1232" s="197" t="s">
        <v>2047</v>
      </c>
      <c r="B1232" s="198" t="s">
        <v>2048</v>
      </c>
      <c r="C1232" s="199">
        <v>15.4</v>
      </c>
      <c r="D1232" s="199"/>
      <c r="E1232" s="199"/>
      <c r="F1232" s="199"/>
      <c r="G1232" s="199">
        <v>15.4</v>
      </c>
    </row>
    <row r="1233" s="109" customFormat="1" ht="19.9" customHeight="1" spans="1:7">
      <c r="A1233" s="197" t="s">
        <v>2049</v>
      </c>
      <c r="B1233" s="198" t="s">
        <v>2050</v>
      </c>
      <c r="C1233" s="199">
        <v>0.88</v>
      </c>
      <c r="D1233" s="199"/>
      <c r="E1233" s="199"/>
      <c r="F1233" s="199"/>
      <c r="G1233" s="199">
        <v>0.88</v>
      </c>
    </row>
    <row r="1234" s="109" customFormat="1" ht="19.9" customHeight="1" spans="1:7">
      <c r="A1234" s="197" t="s">
        <v>2051</v>
      </c>
      <c r="B1234" s="198" t="s">
        <v>2052</v>
      </c>
      <c r="C1234" s="199">
        <v>0.1</v>
      </c>
      <c r="D1234" s="199"/>
      <c r="E1234" s="199">
        <v>0.1</v>
      </c>
      <c r="F1234" s="199"/>
      <c r="G1234" s="199"/>
    </row>
    <row r="1235" s="109" customFormat="1" ht="19.9" customHeight="1" spans="1:7">
      <c r="A1235" s="197" t="s">
        <v>2053</v>
      </c>
      <c r="B1235" s="198" t="s">
        <v>2054</v>
      </c>
      <c r="C1235" s="199">
        <v>0.1</v>
      </c>
      <c r="D1235" s="199"/>
      <c r="E1235" s="199">
        <v>0.1</v>
      </c>
      <c r="F1235" s="199"/>
      <c r="G1235" s="199"/>
    </row>
    <row r="1236" s="109" customFormat="1" ht="19.9" customHeight="1" spans="1:7">
      <c r="A1236" s="194" t="s">
        <v>2133</v>
      </c>
      <c r="B1236" s="195" t="s">
        <v>2134</v>
      </c>
      <c r="C1236" s="196">
        <v>977.75</v>
      </c>
      <c r="D1236" s="196">
        <v>930.47</v>
      </c>
      <c r="E1236" s="196">
        <v>0.69</v>
      </c>
      <c r="F1236" s="196"/>
      <c r="G1236" s="196">
        <v>46.59</v>
      </c>
    </row>
    <row r="1237" s="109" customFormat="1" ht="19.9" customHeight="1" spans="1:7">
      <c r="A1237" s="197" t="s">
        <v>1991</v>
      </c>
      <c r="B1237" s="198" t="s">
        <v>1992</v>
      </c>
      <c r="C1237" s="199">
        <v>930.47</v>
      </c>
      <c r="D1237" s="199">
        <v>930.47</v>
      </c>
      <c r="E1237" s="199"/>
      <c r="F1237" s="199"/>
      <c r="G1237" s="199"/>
    </row>
    <row r="1238" s="109" customFormat="1" ht="19.9" customHeight="1" spans="1:7">
      <c r="A1238" s="197" t="s">
        <v>1993</v>
      </c>
      <c r="B1238" s="198" t="s">
        <v>1994</v>
      </c>
      <c r="C1238" s="199">
        <v>95.15</v>
      </c>
      <c r="D1238" s="199">
        <v>95.15</v>
      </c>
      <c r="E1238" s="199"/>
      <c r="F1238" s="199"/>
      <c r="G1238" s="199"/>
    </row>
    <row r="1239" s="109" customFormat="1" ht="19.9" customHeight="1" spans="1:7">
      <c r="A1239" s="197" t="s">
        <v>1995</v>
      </c>
      <c r="B1239" s="198" t="s">
        <v>1996</v>
      </c>
      <c r="C1239" s="199">
        <v>474.44</v>
      </c>
      <c r="D1239" s="199">
        <v>474.44</v>
      </c>
      <c r="E1239" s="199"/>
      <c r="F1239" s="199"/>
      <c r="G1239" s="199"/>
    </row>
    <row r="1240" s="109" customFormat="1" ht="19.9" customHeight="1" spans="1:7">
      <c r="A1240" s="197" t="s">
        <v>1997</v>
      </c>
      <c r="B1240" s="198" t="s">
        <v>1998</v>
      </c>
      <c r="C1240" s="199">
        <v>41.51</v>
      </c>
      <c r="D1240" s="199">
        <v>41.51</v>
      </c>
      <c r="E1240" s="199"/>
      <c r="F1240" s="199"/>
      <c r="G1240" s="199"/>
    </row>
    <row r="1241" s="109" customFormat="1" ht="19.9" customHeight="1" spans="1:7">
      <c r="A1241" s="197" t="s">
        <v>1999</v>
      </c>
      <c r="B1241" s="198" t="s">
        <v>2000</v>
      </c>
      <c r="C1241" s="199">
        <v>13.2</v>
      </c>
      <c r="D1241" s="199">
        <v>13.2</v>
      </c>
      <c r="E1241" s="199"/>
      <c r="F1241" s="199"/>
      <c r="G1241" s="199"/>
    </row>
    <row r="1242" s="109" customFormat="1" ht="19.9" customHeight="1" spans="1:7">
      <c r="A1242" s="197" t="s">
        <v>2001</v>
      </c>
      <c r="B1242" s="198" t="s">
        <v>2002</v>
      </c>
      <c r="C1242" s="199">
        <v>89.01</v>
      </c>
      <c r="D1242" s="199">
        <v>89.01</v>
      </c>
      <c r="E1242" s="199"/>
      <c r="F1242" s="199"/>
      <c r="G1242" s="199"/>
    </row>
    <row r="1243" s="109" customFormat="1" ht="19.9" customHeight="1" spans="1:7">
      <c r="A1243" s="197" t="s">
        <v>2003</v>
      </c>
      <c r="B1243" s="198" t="s">
        <v>2004</v>
      </c>
      <c r="C1243" s="199">
        <v>43.45</v>
      </c>
      <c r="D1243" s="199">
        <v>43.45</v>
      </c>
      <c r="E1243" s="199"/>
      <c r="F1243" s="199"/>
      <c r="G1243" s="199"/>
    </row>
    <row r="1244" s="109" customFormat="1" ht="19.9" customHeight="1" spans="1:7">
      <c r="A1244" s="197" t="s">
        <v>2005</v>
      </c>
      <c r="B1244" s="198" t="s">
        <v>2006</v>
      </c>
      <c r="C1244" s="199">
        <v>10.76</v>
      </c>
      <c r="D1244" s="199">
        <v>10.76</v>
      </c>
      <c r="E1244" s="199"/>
      <c r="F1244" s="199"/>
      <c r="G1244" s="199"/>
    </row>
    <row r="1245" s="109" customFormat="1" ht="19.9" customHeight="1" spans="1:7">
      <c r="A1245" s="197" t="s">
        <v>2007</v>
      </c>
      <c r="B1245" s="198" t="s">
        <v>2008</v>
      </c>
      <c r="C1245" s="199">
        <v>0.56</v>
      </c>
      <c r="D1245" s="199">
        <v>0.56</v>
      </c>
      <c r="E1245" s="199"/>
      <c r="F1245" s="199"/>
      <c r="G1245" s="199"/>
    </row>
    <row r="1246" s="109" customFormat="1" ht="19.9" customHeight="1" spans="1:7">
      <c r="A1246" s="197" t="s">
        <v>2009</v>
      </c>
      <c r="B1246" s="198" t="s">
        <v>2010</v>
      </c>
      <c r="C1246" s="199">
        <v>67.72</v>
      </c>
      <c r="D1246" s="199">
        <v>67.72</v>
      </c>
      <c r="E1246" s="199"/>
      <c r="F1246" s="199"/>
      <c r="G1246" s="199"/>
    </row>
    <row r="1247" s="109" customFormat="1" ht="19.9" customHeight="1" spans="1:7">
      <c r="A1247" s="197" t="s">
        <v>2011</v>
      </c>
      <c r="B1247" s="198" t="s">
        <v>2012</v>
      </c>
      <c r="C1247" s="199">
        <v>4.75</v>
      </c>
      <c r="D1247" s="199">
        <v>4.75</v>
      </c>
      <c r="E1247" s="199"/>
      <c r="F1247" s="199"/>
      <c r="G1247" s="199"/>
    </row>
    <row r="1248" s="109" customFormat="1" ht="19.9" customHeight="1" spans="1:7">
      <c r="A1248" s="197" t="s">
        <v>2013</v>
      </c>
      <c r="B1248" s="198" t="s">
        <v>2014</v>
      </c>
      <c r="C1248" s="199">
        <v>89.92</v>
      </c>
      <c r="D1248" s="199">
        <v>89.92</v>
      </c>
      <c r="E1248" s="199"/>
      <c r="F1248" s="199"/>
      <c r="G1248" s="199"/>
    </row>
    <row r="1249" s="109" customFormat="1" ht="19.9" customHeight="1" spans="1:7">
      <c r="A1249" s="197" t="s">
        <v>2015</v>
      </c>
      <c r="B1249" s="198" t="s">
        <v>2016</v>
      </c>
      <c r="C1249" s="199">
        <v>46.59</v>
      </c>
      <c r="D1249" s="199"/>
      <c r="E1249" s="199"/>
      <c r="F1249" s="199"/>
      <c r="G1249" s="199">
        <v>46.59</v>
      </c>
    </row>
    <row r="1250" s="109" customFormat="1" ht="19.9" customHeight="1" spans="1:7">
      <c r="A1250" s="197" t="s">
        <v>2017</v>
      </c>
      <c r="B1250" s="198" t="s">
        <v>2018</v>
      </c>
      <c r="C1250" s="199">
        <v>1.32</v>
      </c>
      <c r="D1250" s="199"/>
      <c r="E1250" s="199"/>
      <c r="F1250" s="199"/>
      <c r="G1250" s="199">
        <v>1.32</v>
      </c>
    </row>
    <row r="1251" s="109" customFormat="1" ht="19.9" customHeight="1" spans="1:7">
      <c r="A1251" s="197" t="s">
        <v>2019</v>
      </c>
      <c r="B1251" s="198" t="s">
        <v>2020</v>
      </c>
      <c r="C1251" s="199">
        <v>0.44</v>
      </c>
      <c r="D1251" s="199"/>
      <c r="E1251" s="199"/>
      <c r="F1251" s="199"/>
      <c r="G1251" s="199">
        <v>0.44</v>
      </c>
    </row>
    <row r="1252" s="109" customFormat="1" ht="19.9" customHeight="1" spans="1:7">
      <c r="A1252" s="197" t="s">
        <v>2021</v>
      </c>
      <c r="B1252" s="198" t="s">
        <v>2022</v>
      </c>
      <c r="C1252" s="199">
        <v>0.44</v>
      </c>
      <c r="D1252" s="199"/>
      <c r="E1252" s="199"/>
      <c r="F1252" s="199"/>
      <c r="G1252" s="199">
        <v>0.44</v>
      </c>
    </row>
    <row r="1253" s="109" customFormat="1" ht="19.9" customHeight="1" spans="1:7">
      <c r="A1253" s="197" t="s">
        <v>2023</v>
      </c>
      <c r="B1253" s="198" t="s">
        <v>2024</v>
      </c>
      <c r="C1253" s="199">
        <v>0.44</v>
      </c>
      <c r="D1253" s="199"/>
      <c r="E1253" s="199"/>
      <c r="F1253" s="199"/>
      <c r="G1253" s="199">
        <v>0.44</v>
      </c>
    </row>
    <row r="1254" s="109" customFormat="1" ht="19.9" customHeight="1" spans="1:7">
      <c r="A1254" s="197" t="s">
        <v>2025</v>
      </c>
      <c r="B1254" s="198" t="s">
        <v>2026</v>
      </c>
      <c r="C1254" s="199">
        <v>1.98</v>
      </c>
      <c r="D1254" s="199"/>
      <c r="E1254" s="199"/>
      <c r="F1254" s="199"/>
      <c r="G1254" s="199">
        <v>1.98</v>
      </c>
    </row>
    <row r="1255" s="109" customFormat="1" ht="19.9" customHeight="1" spans="1:7">
      <c r="A1255" s="197" t="s">
        <v>2027</v>
      </c>
      <c r="B1255" s="198" t="s">
        <v>2028</v>
      </c>
      <c r="C1255" s="199">
        <v>0.44</v>
      </c>
      <c r="D1255" s="199"/>
      <c r="E1255" s="199"/>
      <c r="F1255" s="199"/>
      <c r="G1255" s="199">
        <v>0.44</v>
      </c>
    </row>
    <row r="1256" s="109" customFormat="1" ht="19.9" customHeight="1" spans="1:7">
      <c r="A1256" s="197" t="s">
        <v>2029</v>
      </c>
      <c r="B1256" s="198" t="s">
        <v>2030</v>
      </c>
      <c r="C1256" s="199">
        <v>5.22</v>
      </c>
      <c r="D1256" s="199"/>
      <c r="E1256" s="199"/>
      <c r="F1256" s="199"/>
      <c r="G1256" s="199">
        <v>5.22</v>
      </c>
    </row>
    <row r="1257" s="109" customFormat="1" ht="19.9" customHeight="1" spans="1:7">
      <c r="A1257" s="197" t="s">
        <v>2031</v>
      </c>
      <c r="B1257" s="198" t="s">
        <v>2032</v>
      </c>
      <c r="C1257" s="199">
        <v>8.24</v>
      </c>
      <c r="D1257" s="199"/>
      <c r="E1257" s="199"/>
      <c r="F1257" s="199"/>
      <c r="G1257" s="199">
        <v>8.24</v>
      </c>
    </row>
    <row r="1258" s="109" customFormat="1" ht="19.9" customHeight="1" spans="1:7">
      <c r="A1258" s="197" t="s">
        <v>2033</v>
      </c>
      <c r="B1258" s="198" t="s">
        <v>2034</v>
      </c>
      <c r="C1258" s="199">
        <v>0.44</v>
      </c>
      <c r="D1258" s="199"/>
      <c r="E1258" s="199"/>
      <c r="F1258" s="199"/>
      <c r="G1258" s="199">
        <v>0.44</v>
      </c>
    </row>
    <row r="1259" s="109" customFormat="1" ht="19.9" customHeight="1" spans="1:7">
      <c r="A1259" s="197" t="s">
        <v>2035</v>
      </c>
      <c r="B1259" s="198" t="s">
        <v>2036</v>
      </c>
      <c r="C1259" s="199">
        <v>0.66</v>
      </c>
      <c r="D1259" s="199"/>
      <c r="E1259" s="199"/>
      <c r="F1259" s="199"/>
      <c r="G1259" s="199">
        <v>0.66</v>
      </c>
    </row>
    <row r="1260" s="109" customFormat="1" ht="19.9" customHeight="1" spans="1:7">
      <c r="A1260" s="197" t="s">
        <v>2037</v>
      </c>
      <c r="B1260" s="198" t="s">
        <v>2038</v>
      </c>
      <c r="C1260" s="199">
        <v>0.66</v>
      </c>
      <c r="D1260" s="199"/>
      <c r="E1260" s="199"/>
      <c r="F1260" s="199"/>
      <c r="G1260" s="199">
        <v>0.66</v>
      </c>
    </row>
    <row r="1261" s="109" customFormat="1" ht="19.9" customHeight="1" spans="1:7">
      <c r="A1261" s="197" t="s">
        <v>2039</v>
      </c>
      <c r="B1261" s="198" t="s">
        <v>2040</v>
      </c>
      <c r="C1261" s="199">
        <v>0.88</v>
      </c>
      <c r="D1261" s="199"/>
      <c r="E1261" s="199"/>
      <c r="F1261" s="199"/>
      <c r="G1261" s="199">
        <v>0.88</v>
      </c>
    </row>
    <row r="1262" s="109" customFormat="1" ht="19.9" customHeight="1" spans="1:7">
      <c r="A1262" s="197" t="s">
        <v>2041</v>
      </c>
      <c r="B1262" s="198" t="s">
        <v>2042</v>
      </c>
      <c r="C1262" s="199">
        <v>0.33</v>
      </c>
      <c r="D1262" s="199"/>
      <c r="E1262" s="199"/>
      <c r="F1262" s="199"/>
      <c r="G1262" s="199">
        <v>0.33</v>
      </c>
    </row>
    <row r="1263" s="109" customFormat="1" ht="19.9" customHeight="1" spans="1:7">
      <c r="A1263" s="197" t="s">
        <v>2043</v>
      </c>
      <c r="B1263" s="198" t="s">
        <v>2044</v>
      </c>
      <c r="C1263" s="199">
        <v>12.05</v>
      </c>
      <c r="D1263" s="199"/>
      <c r="E1263" s="199"/>
      <c r="F1263" s="199"/>
      <c r="G1263" s="199">
        <v>12.05</v>
      </c>
    </row>
    <row r="1264" s="109" customFormat="1" ht="19.9" customHeight="1" spans="1:7">
      <c r="A1264" s="197" t="s">
        <v>2045</v>
      </c>
      <c r="B1264" s="198" t="s">
        <v>2046</v>
      </c>
      <c r="C1264" s="199">
        <v>0.13</v>
      </c>
      <c r="D1264" s="199"/>
      <c r="E1264" s="199"/>
      <c r="F1264" s="199"/>
      <c r="G1264" s="199">
        <v>0.13</v>
      </c>
    </row>
    <row r="1265" s="109" customFormat="1" ht="19.9" customHeight="1" spans="1:7">
      <c r="A1265" s="197" t="s">
        <v>2047</v>
      </c>
      <c r="B1265" s="198" t="s">
        <v>2048</v>
      </c>
      <c r="C1265" s="199">
        <v>12.1</v>
      </c>
      <c r="D1265" s="199"/>
      <c r="E1265" s="199"/>
      <c r="F1265" s="199"/>
      <c r="G1265" s="199">
        <v>12.1</v>
      </c>
    </row>
    <row r="1266" s="109" customFormat="1" ht="19.9" customHeight="1" spans="1:7">
      <c r="A1266" s="197" t="s">
        <v>2049</v>
      </c>
      <c r="B1266" s="198" t="s">
        <v>2050</v>
      </c>
      <c r="C1266" s="199">
        <v>0.82</v>
      </c>
      <c r="D1266" s="199"/>
      <c r="E1266" s="199"/>
      <c r="F1266" s="199"/>
      <c r="G1266" s="199">
        <v>0.82</v>
      </c>
    </row>
    <row r="1267" s="109" customFormat="1" ht="19.9" customHeight="1" spans="1:7">
      <c r="A1267" s="197" t="s">
        <v>2051</v>
      </c>
      <c r="B1267" s="198" t="s">
        <v>2052</v>
      </c>
      <c r="C1267" s="199">
        <v>0.69</v>
      </c>
      <c r="D1267" s="199"/>
      <c r="E1267" s="199">
        <v>0.69</v>
      </c>
      <c r="F1267" s="199"/>
      <c r="G1267" s="199"/>
    </row>
    <row r="1268" s="109" customFormat="1" ht="19.9" customHeight="1" spans="1:7">
      <c r="A1268" s="197" t="s">
        <v>2055</v>
      </c>
      <c r="B1268" s="198" t="s">
        <v>2056</v>
      </c>
      <c r="C1268" s="199">
        <v>0.3</v>
      </c>
      <c r="D1268" s="199"/>
      <c r="E1268" s="199">
        <v>0.3</v>
      </c>
      <c r="F1268" s="199"/>
      <c r="G1268" s="199"/>
    </row>
    <row r="1269" s="109" customFormat="1" ht="19.9" customHeight="1" spans="1:7">
      <c r="A1269" s="197" t="s">
        <v>2057</v>
      </c>
      <c r="B1269" s="198" t="s">
        <v>2058</v>
      </c>
      <c r="C1269" s="199">
        <v>0.39</v>
      </c>
      <c r="D1269" s="199"/>
      <c r="E1269" s="199">
        <v>0.39</v>
      </c>
      <c r="F1269" s="199"/>
      <c r="G1269" s="199"/>
    </row>
    <row r="1270" s="109" customFormat="1" ht="19.9" customHeight="1" spans="1:7">
      <c r="A1270" s="194" t="s">
        <v>2135</v>
      </c>
      <c r="B1270" s="195" t="s">
        <v>2136</v>
      </c>
      <c r="C1270" s="196">
        <v>1218.77</v>
      </c>
      <c r="D1270" s="196">
        <v>1153.4</v>
      </c>
      <c r="E1270" s="196">
        <v>0.23</v>
      </c>
      <c r="F1270" s="196"/>
      <c r="G1270" s="196">
        <v>65.14</v>
      </c>
    </row>
    <row r="1271" s="109" customFormat="1" ht="19.9" customHeight="1" spans="1:7">
      <c r="A1271" s="197" t="s">
        <v>1991</v>
      </c>
      <c r="B1271" s="198" t="s">
        <v>1992</v>
      </c>
      <c r="C1271" s="199">
        <v>1153.4</v>
      </c>
      <c r="D1271" s="199">
        <v>1153.4</v>
      </c>
      <c r="E1271" s="199"/>
      <c r="F1271" s="199"/>
      <c r="G1271" s="199"/>
    </row>
    <row r="1272" s="109" customFormat="1" ht="19.9" customHeight="1" spans="1:7">
      <c r="A1272" s="197" t="s">
        <v>1993</v>
      </c>
      <c r="B1272" s="198" t="s">
        <v>1994</v>
      </c>
      <c r="C1272" s="199">
        <v>132.36</v>
      </c>
      <c r="D1272" s="199">
        <v>132.36</v>
      </c>
      <c r="E1272" s="199"/>
      <c r="F1272" s="199"/>
      <c r="G1272" s="199"/>
    </row>
    <row r="1273" s="109" customFormat="1" ht="19.9" customHeight="1" spans="1:7">
      <c r="A1273" s="197" t="s">
        <v>1995</v>
      </c>
      <c r="B1273" s="198" t="s">
        <v>1996</v>
      </c>
      <c r="C1273" s="199">
        <v>551.68</v>
      </c>
      <c r="D1273" s="199">
        <v>551.68</v>
      </c>
      <c r="E1273" s="199"/>
      <c r="F1273" s="199"/>
      <c r="G1273" s="199"/>
    </row>
    <row r="1274" s="109" customFormat="1" ht="19.9" customHeight="1" spans="1:7">
      <c r="A1274" s="197" t="s">
        <v>1997</v>
      </c>
      <c r="B1274" s="198" t="s">
        <v>1998</v>
      </c>
      <c r="C1274" s="199">
        <v>50.45</v>
      </c>
      <c r="D1274" s="199">
        <v>50.45</v>
      </c>
      <c r="E1274" s="199"/>
      <c r="F1274" s="199"/>
      <c r="G1274" s="199"/>
    </row>
    <row r="1275" s="109" customFormat="1" ht="19.9" customHeight="1" spans="1:7">
      <c r="A1275" s="197" t="s">
        <v>1999</v>
      </c>
      <c r="B1275" s="198" t="s">
        <v>2000</v>
      </c>
      <c r="C1275" s="199">
        <v>18</v>
      </c>
      <c r="D1275" s="199">
        <v>18</v>
      </c>
      <c r="E1275" s="199"/>
      <c r="F1275" s="199"/>
      <c r="G1275" s="199"/>
    </row>
    <row r="1276" s="109" customFormat="1" ht="19.9" customHeight="1" spans="1:7">
      <c r="A1276" s="197" t="s">
        <v>2001</v>
      </c>
      <c r="B1276" s="198" t="s">
        <v>2002</v>
      </c>
      <c r="C1276" s="199">
        <v>107.09</v>
      </c>
      <c r="D1276" s="199">
        <v>107.09</v>
      </c>
      <c r="E1276" s="199"/>
      <c r="F1276" s="199"/>
      <c r="G1276" s="199"/>
    </row>
    <row r="1277" s="109" customFormat="1" ht="19.9" customHeight="1" spans="1:7">
      <c r="A1277" s="197" t="s">
        <v>2003</v>
      </c>
      <c r="B1277" s="198" t="s">
        <v>2004</v>
      </c>
      <c r="C1277" s="199">
        <v>52.38</v>
      </c>
      <c r="D1277" s="199">
        <v>52.38</v>
      </c>
      <c r="E1277" s="199"/>
      <c r="F1277" s="199"/>
      <c r="G1277" s="199"/>
    </row>
    <row r="1278" s="109" customFormat="1" ht="19.9" customHeight="1" spans="1:7">
      <c r="A1278" s="197" t="s">
        <v>2005</v>
      </c>
      <c r="B1278" s="198" t="s">
        <v>2006</v>
      </c>
      <c r="C1278" s="199">
        <v>12.81</v>
      </c>
      <c r="D1278" s="199">
        <v>12.81</v>
      </c>
      <c r="E1278" s="199"/>
      <c r="F1278" s="199"/>
      <c r="G1278" s="199"/>
    </row>
    <row r="1279" s="109" customFormat="1" ht="19.9" customHeight="1" spans="1:7">
      <c r="A1279" s="197" t="s">
        <v>2007</v>
      </c>
      <c r="B1279" s="198" t="s">
        <v>2008</v>
      </c>
      <c r="C1279" s="199">
        <v>0.68</v>
      </c>
      <c r="D1279" s="199">
        <v>0.68</v>
      </c>
      <c r="E1279" s="199"/>
      <c r="F1279" s="199"/>
      <c r="G1279" s="199"/>
    </row>
    <row r="1280" s="109" customFormat="1" ht="19.9" customHeight="1" spans="1:7">
      <c r="A1280" s="197" t="s">
        <v>2009</v>
      </c>
      <c r="B1280" s="198" t="s">
        <v>2010</v>
      </c>
      <c r="C1280" s="199">
        <v>81.63</v>
      </c>
      <c r="D1280" s="199">
        <v>81.63</v>
      </c>
      <c r="E1280" s="199"/>
      <c r="F1280" s="199"/>
      <c r="G1280" s="199"/>
    </row>
    <row r="1281" s="109" customFormat="1" ht="19.9" customHeight="1" spans="1:7">
      <c r="A1281" s="197" t="s">
        <v>2011</v>
      </c>
      <c r="B1281" s="198" t="s">
        <v>2012</v>
      </c>
      <c r="C1281" s="199">
        <v>6.48</v>
      </c>
      <c r="D1281" s="199">
        <v>6.48</v>
      </c>
      <c r="E1281" s="199"/>
      <c r="F1281" s="199"/>
      <c r="G1281" s="199"/>
    </row>
    <row r="1282" s="109" customFormat="1" ht="19.9" customHeight="1" spans="1:7">
      <c r="A1282" s="197" t="s">
        <v>2013</v>
      </c>
      <c r="B1282" s="198" t="s">
        <v>2014</v>
      </c>
      <c r="C1282" s="199">
        <v>139.84</v>
      </c>
      <c r="D1282" s="199">
        <v>139.84</v>
      </c>
      <c r="E1282" s="199"/>
      <c r="F1282" s="199"/>
      <c r="G1282" s="199"/>
    </row>
    <row r="1283" s="109" customFormat="1" ht="19.9" customHeight="1" spans="1:7">
      <c r="A1283" s="197" t="s">
        <v>2015</v>
      </c>
      <c r="B1283" s="198" t="s">
        <v>2016</v>
      </c>
      <c r="C1283" s="199">
        <v>65.14</v>
      </c>
      <c r="D1283" s="199"/>
      <c r="E1283" s="199"/>
      <c r="F1283" s="199"/>
      <c r="G1283" s="199">
        <v>65.14</v>
      </c>
    </row>
    <row r="1284" s="109" customFormat="1" ht="19.9" customHeight="1" spans="1:7">
      <c r="A1284" s="197" t="s">
        <v>2017</v>
      </c>
      <c r="B1284" s="198" t="s">
        <v>2018</v>
      </c>
      <c r="C1284" s="199">
        <v>2.1</v>
      </c>
      <c r="D1284" s="199"/>
      <c r="E1284" s="199"/>
      <c r="F1284" s="199"/>
      <c r="G1284" s="199">
        <v>2.1</v>
      </c>
    </row>
    <row r="1285" s="109" customFormat="1" ht="19.9" customHeight="1" spans="1:7">
      <c r="A1285" s="197" t="s">
        <v>2019</v>
      </c>
      <c r="B1285" s="198" t="s">
        <v>2020</v>
      </c>
      <c r="C1285" s="199">
        <v>0.6</v>
      </c>
      <c r="D1285" s="199"/>
      <c r="E1285" s="199"/>
      <c r="F1285" s="199"/>
      <c r="G1285" s="199">
        <v>0.6</v>
      </c>
    </row>
    <row r="1286" s="109" customFormat="1" ht="19.9" customHeight="1" spans="1:7">
      <c r="A1286" s="197" t="s">
        <v>2021</v>
      </c>
      <c r="B1286" s="198" t="s">
        <v>2022</v>
      </c>
      <c r="C1286" s="199">
        <v>0.6</v>
      </c>
      <c r="D1286" s="199"/>
      <c r="E1286" s="199"/>
      <c r="F1286" s="199"/>
      <c r="G1286" s="199">
        <v>0.6</v>
      </c>
    </row>
    <row r="1287" s="109" customFormat="1" ht="19.9" customHeight="1" spans="1:7">
      <c r="A1287" s="197" t="s">
        <v>2023</v>
      </c>
      <c r="B1287" s="198" t="s">
        <v>2024</v>
      </c>
      <c r="C1287" s="199">
        <v>0.6</v>
      </c>
      <c r="D1287" s="199"/>
      <c r="E1287" s="199"/>
      <c r="F1287" s="199"/>
      <c r="G1287" s="199">
        <v>0.6</v>
      </c>
    </row>
    <row r="1288" s="109" customFormat="1" ht="19.9" customHeight="1" spans="1:7">
      <c r="A1288" s="197" t="s">
        <v>2025</v>
      </c>
      <c r="B1288" s="198" t="s">
        <v>2026</v>
      </c>
      <c r="C1288" s="199">
        <v>3</v>
      </c>
      <c r="D1288" s="199"/>
      <c r="E1288" s="199"/>
      <c r="F1288" s="199"/>
      <c r="G1288" s="199">
        <v>3</v>
      </c>
    </row>
    <row r="1289" s="109" customFormat="1" ht="19.9" customHeight="1" spans="1:7">
      <c r="A1289" s="197" t="s">
        <v>2027</v>
      </c>
      <c r="B1289" s="198" t="s">
        <v>2028</v>
      </c>
      <c r="C1289" s="199">
        <v>0.6</v>
      </c>
      <c r="D1289" s="199"/>
      <c r="E1289" s="199"/>
      <c r="F1289" s="199"/>
      <c r="G1289" s="199">
        <v>0.6</v>
      </c>
    </row>
    <row r="1290" s="109" customFormat="1" ht="19.9" customHeight="1" spans="1:7">
      <c r="A1290" s="197" t="s">
        <v>2029</v>
      </c>
      <c r="B1290" s="198" t="s">
        <v>2030</v>
      </c>
      <c r="C1290" s="199">
        <v>7.42</v>
      </c>
      <c r="D1290" s="199"/>
      <c r="E1290" s="199"/>
      <c r="F1290" s="199"/>
      <c r="G1290" s="199">
        <v>7.42</v>
      </c>
    </row>
    <row r="1291" s="109" customFormat="1" ht="19.9" customHeight="1" spans="1:7">
      <c r="A1291" s="197" t="s">
        <v>2031</v>
      </c>
      <c r="B1291" s="198" t="s">
        <v>2032</v>
      </c>
      <c r="C1291" s="199">
        <v>12.11</v>
      </c>
      <c r="D1291" s="199"/>
      <c r="E1291" s="199"/>
      <c r="F1291" s="199"/>
      <c r="G1291" s="199">
        <v>12.11</v>
      </c>
    </row>
    <row r="1292" s="109" customFormat="1" ht="19.9" customHeight="1" spans="1:7">
      <c r="A1292" s="197" t="s">
        <v>2033</v>
      </c>
      <c r="B1292" s="198" t="s">
        <v>2034</v>
      </c>
      <c r="C1292" s="199">
        <v>0.9</v>
      </c>
      <c r="D1292" s="199"/>
      <c r="E1292" s="199"/>
      <c r="F1292" s="199"/>
      <c r="G1292" s="199">
        <v>0.9</v>
      </c>
    </row>
    <row r="1293" s="109" customFormat="1" ht="19.9" customHeight="1" spans="1:7">
      <c r="A1293" s="197" t="s">
        <v>2035</v>
      </c>
      <c r="B1293" s="198" t="s">
        <v>2036</v>
      </c>
      <c r="C1293" s="199">
        <v>0.9</v>
      </c>
      <c r="D1293" s="199"/>
      <c r="E1293" s="199"/>
      <c r="F1293" s="199"/>
      <c r="G1293" s="199">
        <v>0.9</v>
      </c>
    </row>
    <row r="1294" s="109" customFormat="1" ht="19.9" customHeight="1" spans="1:7">
      <c r="A1294" s="197" t="s">
        <v>2037</v>
      </c>
      <c r="B1294" s="198" t="s">
        <v>2038</v>
      </c>
      <c r="C1294" s="199">
        <v>0.9</v>
      </c>
      <c r="D1294" s="199"/>
      <c r="E1294" s="199"/>
      <c r="F1294" s="199"/>
      <c r="G1294" s="199">
        <v>0.9</v>
      </c>
    </row>
    <row r="1295" s="109" customFormat="1" ht="19.9" customHeight="1" spans="1:7">
      <c r="A1295" s="197" t="s">
        <v>2039</v>
      </c>
      <c r="B1295" s="198" t="s">
        <v>2040</v>
      </c>
      <c r="C1295" s="199">
        <v>1.2</v>
      </c>
      <c r="D1295" s="199"/>
      <c r="E1295" s="199"/>
      <c r="F1295" s="199"/>
      <c r="G1295" s="199">
        <v>1.2</v>
      </c>
    </row>
    <row r="1296" s="109" customFormat="1" ht="19.9" customHeight="1" spans="1:7">
      <c r="A1296" s="197" t="s">
        <v>2041</v>
      </c>
      <c r="B1296" s="198" t="s">
        <v>2042</v>
      </c>
      <c r="C1296" s="199">
        <v>0.45</v>
      </c>
      <c r="D1296" s="199"/>
      <c r="E1296" s="199"/>
      <c r="F1296" s="199"/>
      <c r="G1296" s="199">
        <v>0.45</v>
      </c>
    </row>
    <row r="1297" s="109" customFormat="1" ht="19.9" customHeight="1" spans="1:7">
      <c r="A1297" s="197" t="s">
        <v>2043</v>
      </c>
      <c r="B1297" s="198" t="s">
        <v>2044</v>
      </c>
      <c r="C1297" s="199">
        <v>14.5</v>
      </c>
      <c r="D1297" s="199"/>
      <c r="E1297" s="199"/>
      <c r="F1297" s="199"/>
      <c r="G1297" s="199">
        <v>14.5</v>
      </c>
    </row>
    <row r="1298" s="109" customFormat="1" ht="19.9" customHeight="1" spans="1:7">
      <c r="A1298" s="197" t="s">
        <v>2045</v>
      </c>
      <c r="B1298" s="198" t="s">
        <v>2046</v>
      </c>
      <c r="C1298" s="199">
        <v>0.18</v>
      </c>
      <c r="D1298" s="199"/>
      <c r="E1298" s="199"/>
      <c r="F1298" s="199"/>
      <c r="G1298" s="199">
        <v>0.18</v>
      </c>
    </row>
    <row r="1299" s="109" customFormat="1" ht="19.9" customHeight="1" spans="1:7">
      <c r="A1299" s="197" t="s">
        <v>2047</v>
      </c>
      <c r="B1299" s="198" t="s">
        <v>2048</v>
      </c>
      <c r="C1299" s="199">
        <v>18</v>
      </c>
      <c r="D1299" s="199"/>
      <c r="E1299" s="199"/>
      <c r="F1299" s="199"/>
      <c r="G1299" s="199">
        <v>18</v>
      </c>
    </row>
    <row r="1300" s="109" customFormat="1" ht="19.9" customHeight="1" spans="1:7">
      <c r="A1300" s="197" t="s">
        <v>2049</v>
      </c>
      <c r="B1300" s="198" t="s">
        <v>2050</v>
      </c>
      <c r="C1300" s="199">
        <v>1.08</v>
      </c>
      <c r="D1300" s="199"/>
      <c r="E1300" s="199"/>
      <c r="F1300" s="199"/>
      <c r="G1300" s="199">
        <v>1.08</v>
      </c>
    </row>
    <row r="1301" s="109" customFormat="1" ht="19.9" customHeight="1" spans="1:7">
      <c r="A1301" s="197" t="s">
        <v>2051</v>
      </c>
      <c r="B1301" s="198" t="s">
        <v>2052</v>
      </c>
      <c r="C1301" s="199">
        <v>0.23</v>
      </c>
      <c r="D1301" s="199"/>
      <c r="E1301" s="199">
        <v>0.23</v>
      </c>
      <c r="F1301" s="199"/>
      <c r="G1301" s="199"/>
    </row>
    <row r="1302" s="109" customFormat="1" ht="19.9" customHeight="1" spans="1:7">
      <c r="A1302" s="197" t="s">
        <v>2055</v>
      </c>
      <c r="B1302" s="198" t="s">
        <v>2056</v>
      </c>
      <c r="C1302" s="199">
        <v>0.1</v>
      </c>
      <c r="D1302" s="199"/>
      <c r="E1302" s="199">
        <v>0.1</v>
      </c>
      <c r="F1302" s="199"/>
      <c r="G1302" s="199"/>
    </row>
    <row r="1303" s="109" customFormat="1" ht="19.9" customHeight="1" spans="1:7">
      <c r="A1303" s="197" t="s">
        <v>2057</v>
      </c>
      <c r="B1303" s="198" t="s">
        <v>2058</v>
      </c>
      <c r="C1303" s="199">
        <v>0.13</v>
      </c>
      <c r="D1303" s="199"/>
      <c r="E1303" s="199">
        <v>0.13</v>
      </c>
      <c r="F1303" s="199"/>
      <c r="G1303" s="199"/>
    </row>
    <row r="1304" s="109" customFormat="1" ht="19.9" customHeight="1" spans="1:7">
      <c r="A1304" s="194" t="s">
        <v>2137</v>
      </c>
      <c r="B1304" s="195" t="s">
        <v>2138</v>
      </c>
      <c r="C1304" s="196">
        <v>630.99</v>
      </c>
      <c r="D1304" s="196">
        <v>595.27</v>
      </c>
      <c r="E1304" s="196">
        <v>0.92</v>
      </c>
      <c r="F1304" s="196"/>
      <c r="G1304" s="196">
        <v>34.8</v>
      </c>
    </row>
    <row r="1305" s="109" customFormat="1" ht="19.9" customHeight="1" spans="1:7">
      <c r="A1305" s="197" t="s">
        <v>1991</v>
      </c>
      <c r="B1305" s="198" t="s">
        <v>1992</v>
      </c>
      <c r="C1305" s="199">
        <v>595.27</v>
      </c>
      <c r="D1305" s="199">
        <v>595.27</v>
      </c>
      <c r="E1305" s="199"/>
      <c r="F1305" s="199"/>
      <c r="G1305" s="199"/>
    </row>
    <row r="1306" s="109" customFormat="1" ht="19.9" customHeight="1" spans="1:7">
      <c r="A1306" s="197" t="s">
        <v>1993</v>
      </c>
      <c r="B1306" s="198" t="s">
        <v>1994</v>
      </c>
      <c r="C1306" s="199">
        <v>63.75</v>
      </c>
      <c r="D1306" s="199">
        <v>63.75</v>
      </c>
      <c r="E1306" s="199"/>
      <c r="F1306" s="199"/>
      <c r="G1306" s="199"/>
    </row>
    <row r="1307" s="109" customFormat="1" ht="19.9" customHeight="1" spans="1:7">
      <c r="A1307" s="197" t="s">
        <v>1995</v>
      </c>
      <c r="B1307" s="198" t="s">
        <v>1996</v>
      </c>
      <c r="C1307" s="199">
        <v>315.18</v>
      </c>
      <c r="D1307" s="199">
        <v>315.18</v>
      </c>
      <c r="E1307" s="199"/>
      <c r="F1307" s="199"/>
      <c r="G1307" s="199"/>
    </row>
    <row r="1308" s="109" customFormat="1" ht="19.9" customHeight="1" spans="1:7">
      <c r="A1308" s="197" t="s">
        <v>1997</v>
      </c>
      <c r="B1308" s="198" t="s">
        <v>1998</v>
      </c>
      <c r="C1308" s="199">
        <v>27.84</v>
      </c>
      <c r="D1308" s="199">
        <v>27.84</v>
      </c>
      <c r="E1308" s="199"/>
      <c r="F1308" s="199"/>
      <c r="G1308" s="199"/>
    </row>
    <row r="1309" s="109" customFormat="1" ht="19.9" customHeight="1" spans="1:7">
      <c r="A1309" s="197" t="s">
        <v>1999</v>
      </c>
      <c r="B1309" s="198" t="s">
        <v>2000</v>
      </c>
      <c r="C1309" s="199">
        <v>9</v>
      </c>
      <c r="D1309" s="199">
        <v>9</v>
      </c>
      <c r="E1309" s="199"/>
      <c r="F1309" s="199"/>
      <c r="G1309" s="199"/>
    </row>
    <row r="1310" s="109" customFormat="1" ht="19.9" customHeight="1" spans="1:7">
      <c r="A1310" s="197" t="s">
        <v>2001</v>
      </c>
      <c r="B1310" s="198" t="s">
        <v>2002</v>
      </c>
      <c r="C1310" s="199">
        <v>59.25</v>
      </c>
      <c r="D1310" s="199">
        <v>59.25</v>
      </c>
      <c r="E1310" s="199"/>
      <c r="F1310" s="199"/>
      <c r="G1310" s="199"/>
    </row>
    <row r="1311" s="109" customFormat="1" ht="19.9" customHeight="1" spans="1:7">
      <c r="A1311" s="197" t="s">
        <v>2003</v>
      </c>
      <c r="B1311" s="198" t="s">
        <v>2004</v>
      </c>
      <c r="C1311" s="199">
        <v>28.93</v>
      </c>
      <c r="D1311" s="199">
        <v>28.93</v>
      </c>
      <c r="E1311" s="199"/>
      <c r="F1311" s="199"/>
      <c r="G1311" s="199"/>
    </row>
    <row r="1312" s="109" customFormat="1" ht="19.9" customHeight="1" spans="1:7">
      <c r="A1312" s="197" t="s">
        <v>2005</v>
      </c>
      <c r="B1312" s="198" t="s">
        <v>2006</v>
      </c>
      <c r="C1312" s="199">
        <v>7.52</v>
      </c>
      <c r="D1312" s="199">
        <v>7.52</v>
      </c>
      <c r="E1312" s="199"/>
      <c r="F1312" s="199"/>
      <c r="G1312" s="199"/>
    </row>
    <row r="1313" s="109" customFormat="1" ht="19.9" customHeight="1" spans="1:7">
      <c r="A1313" s="197" t="s">
        <v>2007</v>
      </c>
      <c r="B1313" s="198" t="s">
        <v>2008</v>
      </c>
      <c r="C1313" s="199">
        <v>0.38</v>
      </c>
      <c r="D1313" s="199">
        <v>0.38</v>
      </c>
      <c r="E1313" s="199"/>
      <c r="F1313" s="199"/>
      <c r="G1313" s="199"/>
    </row>
    <row r="1314" s="109" customFormat="1" ht="19.9" customHeight="1" spans="1:7">
      <c r="A1314" s="197" t="s">
        <v>2009</v>
      </c>
      <c r="B1314" s="198" t="s">
        <v>2010</v>
      </c>
      <c r="C1314" s="199">
        <v>45.09</v>
      </c>
      <c r="D1314" s="199">
        <v>45.09</v>
      </c>
      <c r="E1314" s="199"/>
      <c r="F1314" s="199"/>
      <c r="G1314" s="199"/>
    </row>
    <row r="1315" s="109" customFormat="1" ht="19.9" customHeight="1" spans="1:7">
      <c r="A1315" s="197" t="s">
        <v>2011</v>
      </c>
      <c r="B1315" s="198" t="s">
        <v>2012</v>
      </c>
      <c r="C1315" s="199">
        <v>3.24</v>
      </c>
      <c r="D1315" s="199">
        <v>3.24</v>
      </c>
      <c r="E1315" s="199"/>
      <c r="F1315" s="199"/>
      <c r="G1315" s="199"/>
    </row>
    <row r="1316" s="109" customFormat="1" ht="19.9" customHeight="1" spans="1:7">
      <c r="A1316" s="197" t="s">
        <v>2013</v>
      </c>
      <c r="B1316" s="198" t="s">
        <v>2014</v>
      </c>
      <c r="C1316" s="199">
        <v>35.09</v>
      </c>
      <c r="D1316" s="199">
        <v>35.09</v>
      </c>
      <c r="E1316" s="199"/>
      <c r="F1316" s="199"/>
      <c r="G1316" s="199"/>
    </row>
    <row r="1317" s="109" customFormat="1" ht="19.9" customHeight="1" spans="1:7">
      <c r="A1317" s="197" t="s">
        <v>2015</v>
      </c>
      <c r="B1317" s="198" t="s">
        <v>2016</v>
      </c>
      <c r="C1317" s="199">
        <v>34.8</v>
      </c>
      <c r="D1317" s="199"/>
      <c r="E1317" s="199"/>
      <c r="F1317" s="199"/>
      <c r="G1317" s="199">
        <v>34.8</v>
      </c>
    </row>
    <row r="1318" s="109" customFormat="1" ht="19.9" customHeight="1" spans="1:7">
      <c r="A1318" s="197" t="s">
        <v>2017</v>
      </c>
      <c r="B1318" s="198" t="s">
        <v>2018</v>
      </c>
      <c r="C1318" s="199">
        <v>1.2</v>
      </c>
      <c r="D1318" s="199"/>
      <c r="E1318" s="199"/>
      <c r="F1318" s="199"/>
      <c r="G1318" s="199">
        <v>1.2</v>
      </c>
    </row>
    <row r="1319" s="109" customFormat="1" ht="19.9" customHeight="1" spans="1:7">
      <c r="A1319" s="197" t="s">
        <v>2019</v>
      </c>
      <c r="B1319" s="198" t="s">
        <v>2020</v>
      </c>
      <c r="C1319" s="199">
        <v>0.3</v>
      </c>
      <c r="D1319" s="199"/>
      <c r="E1319" s="199"/>
      <c r="F1319" s="199"/>
      <c r="G1319" s="199">
        <v>0.3</v>
      </c>
    </row>
    <row r="1320" s="109" customFormat="1" ht="19.9" customHeight="1" spans="1:7">
      <c r="A1320" s="197" t="s">
        <v>2021</v>
      </c>
      <c r="B1320" s="198" t="s">
        <v>2022</v>
      </c>
      <c r="C1320" s="199">
        <v>0.3</v>
      </c>
      <c r="D1320" s="199"/>
      <c r="E1320" s="199"/>
      <c r="F1320" s="199"/>
      <c r="G1320" s="199">
        <v>0.3</v>
      </c>
    </row>
    <row r="1321" s="109" customFormat="1" ht="19.9" customHeight="1" spans="1:7">
      <c r="A1321" s="197" t="s">
        <v>2023</v>
      </c>
      <c r="B1321" s="198" t="s">
        <v>2024</v>
      </c>
      <c r="C1321" s="199">
        <v>0.3</v>
      </c>
      <c r="D1321" s="199"/>
      <c r="E1321" s="199"/>
      <c r="F1321" s="199"/>
      <c r="G1321" s="199">
        <v>0.3</v>
      </c>
    </row>
    <row r="1322" s="109" customFormat="1" ht="19.9" customHeight="1" spans="1:7">
      <c r="A1322" s="197" t="s">
        <v>2025</v>
      </c>
      <c r="B1322" s="198" t="s">
        <v>2026</v>
      </c>
      <c r="C1322" s="199">
        <v>1.5</v>
      </c>
      <c r="D1322" s="199"/>
      <c r="E1322" s="199"/>
      <c r="F1322" s="199"/>
      <c r="G1322" s="199">
        <v>1.5</v>
      </c>
    </row>
    <row r="1323" s="109" customFormat="1" ht="19.9" customHeight="1" spans="1:7">
      <c r="A1323" s="197" t="s">
        <v>2027</v>
      </c>
      <c r="B1323" s="198" t="s">
        <v>2028</v>
      </c>
      <c r="C1323" s="199">
        <v>0.3</v>
      </c>
      <c r="D1323" s="199"/>
      <c r="E1323" s="199"/>
      <c r="F1323" s="199"/>
      <c r="G1323" s="199">
        <v>0.3</v>
      </c>
    </row>
    <row r="1324" s="109" customFormat="1" ht="19.9" customHeight="1" spans="1:7">
      <c r="A1324" s="197" t="s">
        <v>2029</v>
      </c>
      <c r="B1324" s="198" t="s">
        <v>2030</v>
      </c>
      <c r="C1324" s="199">
        <v>4.53</v>
      </c>
      <c r="D1324" s="199"/>
      <c r="E1324" s="199"/>
      <c r="F1324" s="199"/>
      <c r="G1324" s="199">
        <v>4.53</v>
      </c>
    </row>
    <row r="1325" s="109" customFormat="1" ht="19.9" customHeight="1" spans="1:7">
      <c r="A1325" s="197" t="s">
        <v>2031</v>
      </c>
      <c r="B1325" s="198" t="s">
        <v>2032</v>
      </c>
      <c r="C1325" s="199">
        <v>6.21</v>
      </c>
      <c r="D1325" s="199"/>
      <c r="E1325" s="199"/>
      <c r="F1325" s="199"/>
      <c r="G1325" s="199">
        <v>6.21</v>
      </c>
    </row>
    <row r="1326" s="109" customFormat="1" ht="19.9" customHeight="1" spans="1:7">
      <c r="A1326" s="197" t="s">
        <v>2033</v>
      </c>
      <c r="B1326" s="198" t="s">
        <v>2034</v>
      </c>
      <c r="C1326" s="199">
        <v>0.45</v>
      </c>
      <c r="D1326" s="199"/>
      <c r="E1326" s="199"/>
      <c r="F1326" s="199"/>
      <c r="G1326" s="199">
        <v>0.45</v>
      </c>
    </row>
    <row r="1327" s="109" customFormat="1" ht="19.9" customHeight="1" spans="1:7">
      <c r="A1327" s="197" t="s">
        <v>2035</v>
      </c>
      <c r="B1327" s="198" t="s">
        <v>2036</v>
      </c>
      <c r="C1327" s="199">
        <v>0.6</v>
      </c>
      <c r="D1327" s="199"/>
      <c r="E1327" s="199"/>
      <c r="F1327" s="199"/>
      <c r="G1327" s="199">
        <v>0.6</v>
      </c>
    </row>
    <row r="1328" s="109" customFormat="1" ht="19.9" customHeight="1" spans="1:7">
      <c r="A1328" s="197" t="s">
        <v>2037</v>
      </c>
      <c r="B1328" s="198" t="s">
        <v>2038</v>
      </c>
      <c r="C1328" s="199">
        <v>0.45</v>
      </c>
      <c r="D1328" s="199"/>
      <c r="E1328" s="199"/>
      <c r="F1328" s="199"/>
      <c r="G1328" s="199">
        <v>0.45</v>
      </c>
    </row>
    <row r="1329" s="109" customFormat="1" ht="19.9" customHeight="1" spans="1:7">
      <c r="A1329" s="197" t="s">
        <v>2039</v>
      </c>
      <c r="B1329" s="198" t="s">
        <v>2040</v>
      </c>
      <c r="C1329" s="199">
        <v>0.6</v>
      </c>
      <c r="D1329" s="199"/>
      <c r="E1329" s="199"/>
      <c r="F1329" s="199"/>
      <c r="G1329" s="199">
        <v>0.6</v>
      </c>
    </row>
    <row r="1330" s="109" customFormat="1" ht="19.9" customHeight="1" spans="1:7">
      <c r="A1330" s="197" t="s">
        <v>2041</v>
      </c>
      <c r="B1330" s="198" t="s">
        <v>2042</v>
      </c>
      <c r="C1330" s="199">
        <v>0.23</v>
      </c>
      <c r="D1330" s="199"/>
      <c r="E1330" s="199"/>
      <c r="F1330" s="199"/>
      <c r="G1330" s="199">
        <v>0.23</v>
      </c>
    </row>
    <row r="1331" s="109" customFormat="1" ht="19.9" customHeight="1" spans="1:7">
      <c r="A1331" s="197" t="s">
        <v>2043</v>
      </c>
      <c r="B1331" s="198" t="s">
        <v>2044</v>
      </c>
      <c r="C1331" s="199">
        <v>8.02</v>
      </c>
      <c r="D1331" s="199"/>
      <c r="E1331" s="199"/>
      <c r="F1331" s="199"/>
      <c r="G1331" s="199">
        <v>8.02</v>
      </c>
    </row>
    <row r="1332" s="109" customFormat="1" ht="19.9" customHeight="1" spans="1:7">
      <c r="A1332" s="197" t="s">
        <v>2045</v>
      </c>
      <c r="B1332" s="198" t="s">
        <v>2046</v>
      </c>
      <c r="C1332" s="199">
        <v>0.09</v>
      </c>
      <c r="D1332" s="199"/>
      <c r="E1332" s="199"/>
      <c r="F1332" s="199"/>
      <c r="G1332" s="199">
        <v>0.09</v>
      </c>
    </row>
    <row r="1333" s="109" customFormat="1" ht="19.9" customHeight="1" spans="1:7">
      <c r="A1333" s="197" t="s">
        <v>2047</v>
      </c>
      <c r="B1333" s="198" t="s">
        <v>2048</v>
      </c>
      <c r="C1333" s="199">
        <v>9</v>
      </c>
      <c r="D1333" s="199"/>
      <c r="E1333" s="199"/>
      <c r="F1333" s="199"/>
      <c r="G1333" s="199">
        <v>9</v>
      </c>
    </row>
    <row r="1334" s="109" customFormat="1" ht="19.9" customHeight="1" spans="1:7">
      <c r="A1334" s="197" t="s">
        <v>2049</v>
      </c>
      <c r="B1334" s="198" t="s">
        <v>2050</v>
      </c>
      <c r="C1334" s="199">
        <v>0.72</v>
      </c>
      <c r="D1334" s="199"/>
      <c r="E1334" s="199"/>
      <c r="F1334" s="199"/>
      <c r="G1334" s="199">
        <v>0.72</v>
      </c>
    </row>
    <row r="1335" s="109" customFormat="1" ht="19.9" customHeight="1" spans="1:7">
      <c r="A1335" s="197" t="s">
        <v>2051</v>
      </c>
      <c r="B1335" s="198" t="s">
        <v>2052</v>
      </c>
      <c r="C1335" s="199">
        <v>0.92</v>
      </c>
      <c r="D1335" s="199"/>
      <c r="E1335" s="199">
        <v>0.92</v>
      </c>
      <c r="F1335" s="199"/>
      <c r="G1335" s="199"/>
    </row>
    <row r="1336" s="109" customFormat="1" ht="19.9" customHeight="1" spans="1:7">
      <c r="A1336" s="197" t="s">
        <v>2055</v>
      </c>
      <c r="B1336" s="198" t="s">
        <v>2056</v>
      </c>
      <c r="C1336" s="199">
        <v>0.4</v>
      </c>
      <c r="D1336" s="199"/>
      <c r="E1336" s="199">
        <v>0.4</v>
      </c>
      <c r="F1336" s="199"/>
      <c r="G1336" s="199"/>
    </row>
    <row r="1337" s="109" customFormat="1" ht="19.9" customHeight="1" spans="1:7">
      <c r="A1337" s="197" t="s">
        <v>2057</v>
      </c>
      <c r="B1337" s="198" t="s">
        <v>2058</v>
      </c>
      <c r="C1337" s="199">
        <v>0.52</v>
      </c>
      <c r="D1337" s="199"/>
      <c r="E1337" s="199">
        <v>0.52</v>
      </c>
      <c r="F1337" s="199"/>
      <c r="G1337" s="199"/>
    </row>
    <row r="1338" s="109" customFormat="1" ht="19.9" customHeight="1" spans="1:7">
      <c r="A1338" s="194" t="s">
        <v>2139</v>
      </c>
      <c r="B1338" s="195" t="s">
        <v>2140</v>
      </c>
      <c r="C1338" s="196">
        <v>508.55</v>
      </c>
      <c r="D1338" s="196">
        <v>483.18</v>
      </c>
      <c r="E1338" s="196"/>
      <c r="F1338" s="196"/>
      <c r="G1338" s="196">
        <v>25.37</v>
      </c>
    </row>
    <row r="1339" s="109" customFormat="1" ht="19.9" customHeight="1" spans="1:7">
      <c r="A1339" s="197" t="s">
        <v>1991</v>
      </c>
      <c r="B1339" s="198" t="s">
        <v>1992</v>
      </c>
      <c r="C1339" s="199">
        <v>483.18</v>
      </c>
      <c r="D1339" s="199">
        <v>483.18</v>
      </c>
      <c r="E1339" s="199"/>
      <c r="F1339" s="199"/>
      <c r="G1339" s="199"/>
    </row>
    <row r="1340" s="109" customFormat="1" ht="19.9" customHeight="1" spans="1:7">
      <c r="A1340" s="197" t="s">
        <v>1993</v>
      </c>
      <c r="B1340" s="198" t="s">
        <v>1994</v>
      </c>
      <c r="C1340" s="199">
        <v>44.32</v>
      </c>
      <c r="D1340" s="199">
        <v>44.32</v>
      </c>
      <c r="E1340" s="199"/>
      <c r="F1340" s="199"/>
      <c r="G1340" s="199"/>
    </row>
    <row r="1341" s="109" customFormat="1" ht="19.9" customHeight="1" spans="1:7">
      <c r="A1341" s="197" t="s">
        <v>1995</v>
      </c>
      <c r="B1341" s="198" t="s">
        <v>1996</v>
      </c>
      <c r="C1341" s="199">
        <v>226.18</v>
      </c>
      <c r="D1341" s="199">
        <v>226.18</v>
      </c>
      <c r="E1341" s="199"/>
      <c r="F1341" s="199"/>
      <c r="G1341" s="199"/>
    </row>
    <row r="1342" s="109" customFormat="1" ht="19.9" customHeight="1" spans="1:7">
      <c r="A1342" s="197" t="s">
        <v>1997</v>
      </c>
      <c r="B1342" s="198" t="s">
        <v>1998</v>
      </c>
      <c r="C1342" s="199">
        <v>19.88</v>
      </c>
      <c r="D1342" s="199">
        <v>19.88</v>
      </c>
      <c r="E1342" s="199"/>
      <c r="F1342" s="199"/>
      <c r="G1342" s="199"/>
    </row>
    <row r="1343" s="109" customFormat="1" ht="19.9" customHeight="1" spans="1:7">
      <c r="A1343" s="197" t="s">
        <v>1999</v>
      </c>
      <c r="B1343" s="198" t="s">
        <v>2000</v>
      </c>
      <c r="C1343" s="199">
        <v>6.6</v>
      </c>
      <c r="D1343" s="199">
        <v>6.6</v>
      </c>
      <c r="E1343" s="199"/>
      <c r="F1343" s="199"/>
      <c r="G1343" s="199"/>
    </row>
    <row r="1344" s="109" customFormat="1" ht="19.9" customHeight="1" spans="1:7">
      <c r="A1344" s="197" t="s">
        <v>2001</v>
      </c>
      <c r="B1344" s="198" t="s">
        <v>2002</v>
      </c>
      <c r="C1344" s="199">
        <v>42.03</v>
      </c>
      <c r="D1344" s="199">
        <v>42.03</v>
      </c>
      <c r="E1344" s="199"/>
      <c r="F1344" s="199"/>
      <c r="G1344" s="199"/>
    </row>
    <row r="1345" s="109" customFormat="1" ht="19.9" customHeight="1" spans="1:7">
      <c r="A1345" s="197" t="s">
        <v>2003</v>
      </c>
      <c r="B1345" s="198" t="s">
        <v>2004</v>
      </c>
      <c r="C1345" s="199">
        <v>20.53</v>
      </c>
      <c r="D1345" s="199">
        <v>20.53</v>
      </c>
      <c r="E1345" s="199"/>
      <c r="F1345" s="199"/>
      <c r="G1345" s="199"/>
    </row>
    <row r="1346" s="109" customFormat="1" ht="19.9" customHeight="1" spans="1:7">
      <c r="A1346" s="197" t="s">
        <v>2005</v>
      </c>
      <c r="B1346" s="198" t="s">
        <v>2006</v>
      </c>
      <c r="C1346" s="199">
        <v>5.33</v>
      </c>
      <c r="D1346" s="199">
        <v>5.33</v>
      </c>
      <c r="E1346" s="199"/>
      <c r="F1346" s="199"/>
      <c r="G1346" s="199"/>
    </row>
    <row r="1347" s="109" customFormat="1" ht="19.9" customHeight="1" spans="1:7">
      <c r="A1347" s="197" t="s">
        <v>2007</v>
      </c>
      <c r="B1347" s="198" t="s">
        <v>2008</v>
      </c>
      <c r="C1347" s="199">
        <v>0.27</v>
      </c>
      <c r="D1347" s="199">
        <v>0.27</v>
      </c>
      <c r="E1347" s="199"/>
      <c r="F1347" s="199"/>
      <c r="G1347" s="199"/>
    </row>
    <row r="1348" s="109" customFormat="1" ht="19.9" customHeight="1" spans="1:7">
      <c r="A1348" s="197" t="s">
        <v>2009</v>
      </c>
      <c r="B1348" s="198" t="s">
        <v>2010</v>
      </c>
      <c r="C1348" s="199">
        <v>32</v>
      </c>
      <c r="D1348" s="199">
        <v>32</v>
      </c>
      <c r="E1348" s="199"/>
      <c r="F1348" s="199"/>
      <c r="G1348" s="199"/>
    </row>
    <row r="1349" s="109" customFormat="1" ht="19.9" customHeight="1" spans="1:7">
      <c r="A1349" s="197" t="s">
        <v>2011</v>
      </c>
      <c r="B1349" s="198" t="s">
        <v>2012</v>
      </c>
      <c r="C1349" s="199">
        <v>2.38</v>
      </c>
      <c r="D1349" s="199">
        <v>2.38</v>
      </c>
      <c r="E1349" s="199"/>
      <c r="F1349" s="199"/>
      <c r="G1349" s="199"/>
    </row>
    <row r="1350" s="109" customFormat="1" ht="19.9" customHeight="1" spans="1:7">
      <c r="A1350" s="197" t="s">
        <v>2013</v>
      </c>
      <c r="B1350" s="198" t="s">
        <v>2014</v>
      </c>
      <c r="C1350" s="199">
        <v>83.67</v>
      </c>
      <c r="D1350" s="199">
        <v>83.67</v>
      </c>
      <c r="E1350" s="199"/>
      <c r="F1350" s="199"/>
      <c r="G1350" s="199"/>
    </row>
    <row r="1351" s="109" customFormat="1" ht="19.9" customHeight="1" spans="1:7">
      <c r="A1351" s="197" t="s">
        <v>2015</v>
      </c>
      <c r="B1351" s="198" t="s">
        <v>2016</v>
      </c>
      <c r="C1351" s="199">
        <v>25.37</v>
      </c>
      <c r="D1351" s="199"/>
      <c r="E1351" s="199"/>
      <c r="F1351" s="199"/>
      <c r="G1351" s="199">
        <v>25.37</v>
      </c>
    </row>
    <row r="1352" s="109" customFormat="1" ht="19.9" customHeight="1" spans="1:7">
      <c r="A1352" s="197" t="s">
        <v>2017</v>
      </c>
      <c r="B1352" s="198" t="s">
        <v>2018</v>
      </c>
      <c r="C1352" s="199">
        <v>0.88</v>
      </c>
      <c r="D1352" s="199"/>
      <c r="E1352" s="199"/>
      <c r="F1352" s="199"/>
      <c r="G1352" s="199">
        <v>0.88</v>
      </c>
    </row>
    <row r="1353" s="109" customFormat="1" ht="19.9" customHeight="1" spans="1:7">
      <c r="A1353" s="197" t="s">
        <v>2019</v>
      </c>
      <c r="B1353" s="198" t="s">
        <v>2020</v>
      </c>
      <c r="C1353" s="199">
        <v>0.22</v>
      </c>
      <c r="D1353" s="199"/>
      <c r="E1353" s="199"/>
      <c r="F1353" s="199"/>
      <c r="G1353" s="199">
        <v>0.22</v>
      </c>
    </row>
    <row r="1354" s="109" customFormat="1" ht="19.9" customHeight="1" spans="1:7">
      <c r="A1354" s="197" t="s">
        <v>2021</v>
      </c>
      <c r="B1354" s="198" t="s">
        <v>2022</v>
      </c>
      <c r="C1354" s="199">
        <v>0.22</v>
      </c>
      <c r="D1354" s="199"/>
      <c r="E1354" s="199"/>
      <c r="F1354" s="199"/>
      <c r="G1354" s="199">
        <v>0.22</v>
      </c>
    </row>
    <row r="1355" s="109" customFormat="1" ht="19.9" customHeight="1" spans="1:7">
      <c r="A1355" s="197" t="s">
        <v>2023</v>
      </c>
      <c r="B1355" s="198" t="s">
        <v>2024</v>
      </c>
      <c r="C1355" s="199">
        <v>0.22</v>
      </c>
      <c r="D1355" s="199"/>
      <c r="E1355" s="199"/>
      <c r="F1355" s="199"/>
      <c r="G1355" s="199">
        <v>0.22</v>
      </c>
    </row>
    <row r="1356" s="109" customFormat="1" ht="19.9" customHeight="1" spans="1:7">
      <c r="A1356" s="197" t="s">
        <v>2025</v>
      </c>
      <c r="B1356" s="198" t="s">
        <v>2026</v>
      </c>
      <c r="C1356" s="199">
        <v>1.1</v>
      </c>
      <c r="D1356" s="199"/>
      <c r="E1356" s="199"/>
      <c r="F1356" s="199"/>
      <c r="G1356" s="199">
        <v>1.1</v>
      </c>
    </row>
    <row r="1357" s="109" customFormat="1" ht="19.9" customHeight="1" spans="1:7">
      <c r="A1357" s="197" t="s">
        <v>2027</v>
      </c>
      <c r="B1357" s="198" t="s">
        <v>2028</v>
      </c>
      <c r="C1357" s="199">
        <v>0.22</v>
      </c>
      <c r="D1357" s="199"/>
      <c r="E1357" s="199"/>
      <c r="F1357" s="199"/>
      <c r="G1357" s="199">
        <v>0.22</v>
      </c>
    </row>
    <row r="1358" s="109" customFormat="1" ht="19.9" customHeight="1" spans="1:7">
      <c r="A1358" s="197" t="s">
        <v>2029</v>
      </c>
      <c r="B1358" s="198" t="s">
        <v>2030</v>
      </c>
      <c r="C1358" s="199">
        <v>3.36</v>
      </c>
      <c r="D1358" s="199"/>
      <c r="E1358" s="199"/>
      <c r="F1358" s="199"/>
      <c r="G1358" s="199">
        <v>3.36</v>
      </c>
    </row>
    <row r="1359" s="109" customFormat="1" ht="19.9" customHeight="1" spans="1:7">
      <c r="A1359" s="197" t="s">
        <v>2031</v>
      </c>
      <c r="B1359" s="198" t="s">
        <v>2032</v>
      </c>
      <c r="C1359" s="199">
        <v>4.55</v>
      </c>
      <c r="D1359" s="199"/>
      <c r="E1359" s="199"/>
      <c r="F1359" s="199"/>
      <c r="G1359" s="199">
        <v>4.55</v>
      </c>
    </row>
    <row r="1360" s="109" customFormat="1" ht="19.9" customHeight="1" spans="1:7">
      <c r="A1360" s="197" t="s">
        <v>2033</v>
      </c>
      <c r="B1360" s="198" t="s">
        <v>2034</v>
      </c>
      <c r="C1360" s="199">
        <v>0.33</v>
      </c>
      <c r="D1360" s="199"/>
      <c r="E1360" s="199"/>
      <c r="F1360" s="199"/>
      <c r="G1360" s="199">
        <v>0.33</v>
      </c>
    </row>
    <row r="1361" s="109" customFormat="1" ht="19.9" customHeight="1" spans="1:7">
      <c r="A1361" s="197" t="s">
        <v>2035</v>
      </c>
      <c r="B1361" s="198" t="s">
        <v>2036</v>
      </c>
      <c r="C1361" s="199">
        <v>0.44</v>
      </c>
      <c r="D1361" s="199"/>
      <c r="E1361" s="199"/>
      <c r="F1361" s="199"/>
      <c r="G1361" s="199">
        <v>0.44</v>
      </c>
    </row>
    <row r="1362" s="109" customFormat="1" ht="19.9" customHeight="1" spans="1:7">
      <c r="A1362" s="197" t="s">
        <v>2037</v>
      </c>
      <c r="B1362" s="198" t="s">
        <v>2038</v>
      </c>
      <c r="C1362" s="199">
        <v>0.33</v>
      </c>
      <c r="D1362" s="199"/>
      <c r="E1362" s="199"/>
      <c r="F1362" s="199"/>
      <c r="G1362" s="199">
        <v>0.33</v>
      </c>
    </row>
    <row r="1363" s="109" customFormat="1" ht="19.9" customHeight="1" spans="1:7">
      <c r="A1363" s="197" t="s">
        <v>2039</v>
      </c>
      <c r="B1363" s="198" t="s">
        <v>2040</v>
      </c>
      <c r="C1363" s="199">
        <v>0.44</v>
      </c>
      <c r="D1363" s="199"/>
      <c r="E1363" s="199"/>
      <c r="F1363" s="199"/>
      <c r="G1363" s="199">
        <v>0.44</v>
      </c>
    </row>
    <row r="1364" s="109" customFormat="1" ht="19.9" customHeight="1" spans="1:7">
      <c r="A1364" s="197" t="s">
        <v>2041</v>
      </c>
      <c r="B1364" s="198" t="s">
        <v>2042</v>
      </c>
      <c r="C1364" s="199">
        <v>0.17</v>
      </c>
      <c r="D1364" s="199"/>
      <c r="E1364" s="199"/>
      <c r="F1364" s="199"/>
      <c r="G1364" s="199">
        <v>0.17</v>
      </c>
    </row>
    <row r="1365" s="109" customFormat="1" ht="19.9" customHeight="1" spans="1:7">
      <c r="A1365" s="197" t="s">
        <v>2043</v>
      </c>
      <c r="B1365" s="198" t="s">
        <v>2044</v>
      </c>
      <c r="C1365" s="199">
        <v>5.73</v>
      </c>
      <c r="D1365" s="199"/>
      <c r="E1365" s="199"/>
      <c r="F1365" s="199"/>
      <c r="G1365" s="199">
        <v>5.73</v>
      </c>
    </row>
    <row r="1366" s="109" customFormat="1" ht="19.9" customHeight="1" spans="1:7">
      <c r="A1366" s="197" t="s">
        <v>2045</v>
      </c>
      <c r="B1366" s="198" t="s">
        <v>2046</v>
      </c>
      <c r="C1366" s="199">
        <v>0.07</v>
      </c>
      <c r="D1366" s="199"/>
      <c r="E1366" s="199"/>
      <c r="F1366" s="199"/>
      <c r="G1366" s="199">
        <v>0.07</v>
      </c>
    </row>
    <row r="1367" s="109" customFormat="1" ht="19.9" customHeight="1" spans="1:7">
      <c r="A1367" s="197" t="s">
        <v>2047</v>
      </c>
      <c r="B1367" s="198" t="s">
        <v>2048</v>
      </c>
      <c r="C1367" s="199">
        <v>6.6</v>
      </c>
      <c r="D1367" s="199"/>
      <c r="E1367" s="199"/>
      <c r="F1367" s="199"/>
      <c r="G1367" s="199">
        <v>6.6</v>
      </c>
    </row>
    <row r="1368" s="109" customFormat="1" ht="19.9" customHeight="1" spans="1:7">
      <c r="A1368" s="197" t="s">
        <v>2049</v>
      </c>
      <c r="B1368" s="198" t="s">
        <v>2050</v>
      </c>
      <c r="C1368" s="199">
        <v>0.49</v>
      </c>
      <c r="D1368" s="199"/>
      <c r="E1368" s="199"/>
      <c r="F1368" s="199"/>
      <c r="G1368" s="199">
        <v>0.49</v>
      </c>
    </row>
    <row r="1369" s="109" customFormat="1" ht="19.9" customHeight="1" spans="1:7">
      <c r="A1369" s="194" t="s">
        <v>2141</v>
      </c>
      <c r="B1369" s="195" t="s">
        <v>2142</v>
      </c>
      <c r="C1369" s="196">
        <v>1771.69</v>
      </c>
      <c r="D1369" s="196">
        <v>1650.5</v>
      </c>
      <c r="E1369" s="196">
        <v>9.57</v>
      </c>
      <c r="F1369" s="196"/>
      <c r="G1369" s="196">
        <v>111.62</v>
      </c>
    </row>
    <row r="1370" s="109" customFormat="1" ht="19.9" customHeight="1" spans="1:7">
      <c r="A1370" s="197" t="s">
        <v>1991</v>
      </c>
      <c r="B1370" s="198" t="s">
        <v>1992</v>
      </c>
      <c r="C1370" s="199">
        <v>1650.5</v>
      </c>
      <c r="D1370" s="199">
        <v>1650.5</v>
      </c>
      <c r="E1370" s="199"/>
      <c r="F1370" s="199"/>
      <c r="G1370" s="199"/>
    </row>
    <row r="1371" s="109" customFormat="1" ht="19.9" customHeight="1" spans="1:7">
      <c r="A1371" s="197" t="s">
        <v>1993</v>
      </c>
      <c r="B1371" s="198" t="s">
        <v>1994</v>
      </c>
      <c r="C1371" s="199">
        <v>193.41</v>
      </c>
      <c r="D1371" s="199">
        <v>193.41</v>
      </c>
      <c r="E1371" s="199"/>
      <c r="F1371" s="199"/>
      <c r="G1371" s="199"/>
    </row>
    <row r="1372" s="109" customFormat="1" ht="19.9" customHeight="1" spans="1:7">
      <c r="A1372" s="197" t="s">
        <v>1995</v>
      </c>
      <c r="B1372" s="198" t="s">
        <v>1996</v>
      </c>
      <c r="C1372" s="199">
        <v>875.48</v>
      </c>
      <c r="D1372" s="199">
        <v>875.48</v>
      </c>
      <c r="E1372" s="199"/>
      <c r="F1372" s="199"/>
      <c r="G1372" s="199"/>
    </row>
    <row r="1373" s="109" customFormat="1" ht="19.9" customHeight="1" spans="1:7">
      <c r="A1373" s="197" t="s">
        <v>1997</v>
      </c>
      <c r="B1373" s="198" t="s">
        <v>1998</v>
      </c>
      <c r="C1373" s="199">
        <v>84.51</v>
      </c>
      <c r="D1373" s="199">
        <v>84.51</v>
      </c>
      <c r="E1373" s="199"/>
      <c r="F1373" s="199"/>
      <c r="G1373" s="199"/>
    </row>
    <row r="1374" s="109" customFormat="1" ht="19.9" customHeight="1" spans="1:7">
      <c r="A1374" s="197" t="s">
        <v>1999</v>
      </c>
      <c r="B1374" s="198" t="s">
        <v>2000</v>
      </c>
      <c r="C1374" s="199">
        <v>25.8</v>
      </c>
      <c r="D1374" s="199">
        <v>25.8</v>
      </c>
      <c r="E1374" s="199"/>
      <c r="F1374" s="199"/>
      <c r="G1374" s="199"/>
    </row>
    <row r="1375" s="109" customFormat="1" ht="19.9" customHeight="1" spans="1:7">
      <c r="A1375" s="197" t="s">
        <v>2001</v>
      </c>
      <c r="B1375" s="198" t="s">
        <v>2002</v>
      </c>
      <c r="C1375" s="199">
        <v>168.52</v>
      </c>
      <c r="D1375" s="199">
        <v>168.52</v>
      </c>
      <c r="E1375" s="199"/>
      <c r="F1375" s="199"/>
      <c r="G1375" s="199"/>
    </row>
    <row r="1376" s="109" customFormat="1" ht="19.9" customHeight="1" spans="1:7">
      <c r="A1376" s="197" t="s">
        <v>2003</v>
      </c>
      <c r="B1376" s="198" t="s">
        <v>2004</v>
      </c>
      <c r="C1376" s="199">
        <v>82.3</v>
      </c>
      <c r="D1376" s="199">
        <v>82.3</v>
      </c>
      <c r="E1376" s="199"/>
      <c r="F1376" s="199"/>
      <c r="G1376" s="199"/>
    </row>
    <row r="1377" s="109" customFormat="1" ht="19.9" customHeight="1" spans="1:7">
      <c r="A1377" s="197" t="s">
        <v>2005</v>
      </c>
      <c r="B1377" s="198" t="s">
        <v>2006</v>
      </c>
      <c r="C1377" s="199">
        <v>19.72</v>
      </c>
      <c r="D1377" s="199">
        <v>19.72</v>
      </c>
      <c r="E1377" s="199"/>
      <c r="F1377" s="199"/>
      <c r="G1377" s="199"/>
    </row>
    <row r="1378" s="109" customFormat="1" ht="19.9" customHeight="1" spans="1:7">
      <c r="A1378" s="197" t="s">
        <v>2007</v>
      </c>
      <c r="B1378" s="198" t="s">
        <v>2008</v>
      </c>
      <c r="C1378" s="199">
        <v>1.35</v>
      </c>
      <c r="D1378" s="199">
        <v>1.35</v>
      </c>
      <c r="E1378" s="199"/>
      <c r="F1378" s="199"/>
      <c r="G1378" s="199"/>
    </row>
    <row r="1379" s="109" customFormat="1" ht="19.9" customHeight="1" spans="1:7">
      <c r="A1379" s="197" t="s">
        <v>2009</v>
      </c>
      <c r="B1379" s="198" t="s">
        <v>2010</v>
      </c>
      <c r="C1379" s="199">
        <v>128.27</v>
      </c>
      <c r="D1379" s="199">
        <v>128.27</v>
      </c>
      <c r="E1379" s="199"/>
      <c r="F1379" s="199"/>
      <c r="G1379" s="199"/>
    </row>
    <row r="1380" s="109" customFormat="1" ht="19.9" customHeight="1" spans="1:7">
      <c r="A1380" s="197" t="s">
        <v>2011</v>
      </c>
      <c r="B1380" s="198" t="s">
        <v>2012</v>
      </c>
      <c r="C1380" s="199">
        <v>9.29</v>
      </c>
      <c r="D1380" s="199">
        <v>9.29</v>
      </c>
      <c r="E1380" s="199"/>
      <c r="F1380" s="199"/>
      <c r="G1380" s="199"/>
    </row>
    <row r="1381" s="109" customFormat="1" ht="19.9" customHeight="1" spans="1:7">
      <c r="A1381" s="197" t="s">
        <v>2013</v>
      </c>
      <c r="B1381" s="198" t="s">
        <v>2014</v>
      </c>
      <c r="C1381" s="199">
        <v>61.85</v>
      </c>
      <c r="D1381" s="199">
        <v>61.85</v>
      </c>
      <c r="E1381" s="199"/>
      <c r="F1381" s="199"/>
      <c r="G1381" s="199"/>
    </row>
    <row r="1382" s="109" customFormat="1" ht="19.9" customHeight="1" spans="1:7">
      <c r="A1382" s="197" t="s">
        <v>2015</v>
      </c>
      <c r="B1382" s="198" t="s">
        <v>2016</v>
      </c>
      <c r="C1382" s="199">
        <v>111.62</v>
      </c>
      <c r="D1382" s="199"/>
      <c r="E1382" s="199"/>
      <c r="F1382" s="199"/>
      <c r="G1382" s="199">
        <v>111.62</v>
      </c>
    </row>
    <row r="1383" s="109" customFormat="1" ht="19.9" customHeight="1" spans="1:7">
      <c r="A1383" s="197" t="s">
        <v>2017</v>
      </c>
      <c r="B1383" s="198" t="s">
        <v>2018</v>
      </c>
      <c r="C1383" s="199">
        <v>3.44</v>
      </c>
      <c r="D1383" s="199"/>
      <c r="E1383" s="199"/>
      <c r="F1383" s="199"/>
      <c r="G1383" s="199">
        <v>3.44</v>
      </c>
    </row>
    <row r="1384" s="109" customFormat="1" ht="19.9" customHeight="1" spans="1:7">
      <c r="A1384" s="197" t="s">
        <v>2019</v>
      </c>
      <c r="B1384" s="198" t="s">
        <v>2020</v>
      </c>
      <c r="C1384" s="199">
        <v>0.86</v>
      </c>
      <c r="D1384" s="199"/>
      <c r="E1384" s="199"/>
      <c r="F1384" s="199"/>
      <c r="G1384" s="199">
        <v>0.86</v>
      </c>
    </row>
    <row r="1385" s="109" customFormat="1" ht="19.9" customHeight="1" spans="1:7">
      <c r="A1385" s="197" t="s">
        <v>2021</v>
      </c>
      <c r="B1385" s="198" t="s">
        <v>2022</v>
      </c>
      <c r="C1385" s="199">
        <v>0.86</v>
      </c>
      <c r="D1385" s="199"/>
      <c r="E1385" s="199"/>
      <c r="F1385" s="199"/>
      <c r="G1385" s="199">
        <v>0.86</v>
      </c>
    </row>
    <row r="1386" s="109" customFormat="1" ht="19.9" customHeight="1" spans="1:7">
      <c r="A1386" s="197" t="s">
        <v>2023</v>
      </c>
      <c r="B1386" s="198" t="s">
        <v>2024</v>
      </c>
      <c r="C1386" s="199">
        <v>0.86</v>
      </c>
      <c r="D1386" s="199"/>
      <c r="E1386" s="199"/>
      <c r="F1386" s="199"/>
      <c r="G1386" s="199">
        <v>0.86</v>
      </c>
    </row>
    <row r="1387" s="109" customFormat="1" ht="19.9" customHeight="1" spans="1:7">
      <c r="A1387" s="197" t="s">
        <v>2025</v>
      </c>
      <c r="B1387" s="198" t="s">
        <v>2026</v>
      </c>
      <c r="C1387" s="199">
        <v>4.3</v>
      </c>
      <c r="D1387" s="199"/>
      <c r="E1387" s="199"/>
      <c r="F1387" s="199"/>
      <c r="G1387" s="199">
        <v>4.3</v>
      </c>
    </row>
    <row r="1388" s="109" customFormat="1" ht="19.9" customHeight="1" spans="1:7">
      <c r="A1388" s="197" t="s">
        <v>2027</v>
      </c>
      <c r="B1388" s="198" t="s">
        <v>2028</v>
      </c>
      <c r="C1388" s="199">
        <v>0.86</v>
      </c>
      <c r="D1388" s="199"/>
      <c r="E1388" s="199"/>
      <c r="F1388" s="199"/>
      <c r="G1388" s="199">
        <v>0.86</v>
      </c>
    </row>
    <row r="1389" s="109" customFormat="1" ht="19.9" customHeight="1" spans="1:7">
      <c r="A1389" s="197" t="s">
        <v>2029</v>
      </c>
      <c r="B1389" s="198" t="s">
        <v>2030</v>
      </c>
      <c r="C1389" s="199">
        <v>13.28</v>
      </c>
      <c r="D1389" s="199"/>
      <c r="E1389" s="199"/>
      <c r="F1389" s="199"/>
      <c r="G1389" s="199">
        <v>13.28</v>
      </c>
    </row>
    <row r="1390" s="109" customFormat="1" ht="19.9" customHeight="1" spans="1:7">
      <c r="A1390" s="197" t="s">
        <v>2031</v>
      </c>
      <c r="B1390" s="198" t="s">
        <v>2032</v>
      </c>
      <c r="C1390" s="199">
        <v>12.85</v>
      </c>
      <c r="D1390" s="199"/>
      <c r="E1390" s="199"/>
      <c r="F1390" s="199"/>
      <c r="G1390" s="199">
        <v>12.85</v>
      </c>
    </row>
    <row r="1391" s="109" customFormat="1" ht="19.9" customHeight="1" spans="1:7">
      <c r="A1391" s="197" t="s">
        <v>2033</v>
      </c>
      <c r="B1391" s="198" t="s">
        <v>2034</v>
      </c>
      <c r="C1391" s="199">
        <v>1.29</v>
      </c>
      <c r="D1391" s="199"/>
      <c r="E1391" s="199"/>
      <c r="F1391" s="199"/>
      <c r="G1391" s="199">
        <v>1.29</v>
      </c>
    </row>
    <row r="1392" s="109" customFormat="1" ht="19.9" customHeight="1" spans="1:7">
      <c r="A1392" s="197" t="s">
        <v>2035</v>
      </c>
      <c r="B1392" s="198" t="s">
        <v>2036</v>
      </c>
      <c r="C1392" s="199">
        <v>1.72</v>
      </c>
      <c r="D1392" s="199"/>
      <c r="E1392" s="199"/>
      <c r="F1392" s="199"/>
      <c r="G1392" s="199">
        <v>1.72</v>
      </c>
    </row>
    <row r="1393" s="109" customFormat="1" ht="19.9" customHeight="1" spans="1:7">
      <c r="A1393" s="197" t="s">
        <v>2037</v>
      </c>
      <c r="B1393" s="198" t="s">
        <v>2038</v>
      </c>
      <c r="C1393" s="199">
        <v>1.29</v>
      </c>
      <c r="D1393" s="199"/>
      <c r="E1393" s="199"/>
      <c r="F1393" s="199"/>
      <c r="G1393" s="199">
        <v>1.29</v>
      </c>
    </row>
    <row r="1394" s="109" customFormat="1" ht="19.9" customHeight="1" spans="1:7">
      <c r="A1394" s="197" t="s">
        <v>2039</v>
      </c>
      <c r="B1394" s="198" t="s">
        <v>2040</v>
      </c>
      <c r="C1394" s="199">
        <v>1.72</v>
      </c>
      <c r="D1394" s="199"/>
      <c r="E1394" s="199"/>
      <c r="F1394" s="199"/>
      <c r="G1394" s="199">
        <v>1.72</v>
      </c>
    </row>
    <row r="1395" s="109" customFormat="1" ht="19.9" customHeight="1" spans="1:7">
      <c r="A1395" s="197" t="s">
        <v>2041</v>
      </c>
      <c r="B1395" s="198" t="s">
        <v>2042</v>
      </c>
      <c r="C1395" s="199">
        <v>0.65</v>
      </c>
      <c r="D1395" s="199"/>
      <c r="E1395" s="199"/>
      <c r="F1395" s="199"/>
      <c r="G1395" s="199">
        <v>0.65</v>
      </c>
    </row>
    <row r="1396" s="109" customFormat="1" ht="19.9" customHeight="1" spans="1:7">
      <c r="A1396" s="197" t="s">
        <v>2043</v>
      </c>
      <c r="B1396" s="198" t="s">
        <v>2044</v>
      </c>
      <c r="C1396" s="199">
        <v>22.82</v>
      </c>
      <c r="D1396" s="199"/>
      <c r="E1396" s="199"/>
      <c r="F1396" s="199"/>
      <c r="G1396" s="199">
        <v>22.82</v>
      </c>
    </row>
    <row r="1397" s="109" customFormat="1" ht="19.9" customHeight="1" spans="1:7">
      <c r="A1397" s="197" t="s">
        <v>2045</v>
      </c>
      <c r="B1397" s="198" t="s">
        <v>2046</v>
      </c>
      <c r="C1397" s="199">
        <v>0.26</v>
      </c>
      <c r="D1397" s="199"/>
      <c r="E1397" s="199"/>
      <c r="F1397" s="199"/>
      <c r="G1397" s="199">
        <v>0.26</v>
      </c>
    </row>
    <row r="1398" s="109" customFormat="1" ht="19.9" customHeight="1" spans="1:7">
      <c r="A1398" s="197" t="s">
        <v>2047</v>
      </c>
      <c r="B1398" s="198" t="s">
        <v>2048</v>
      </c>
      <c r="C1398" s="199">
        <v>27.95</v>
      </c>
      <c r="D1398" s="199"/>
      <c r="E1398" s="199"/>
      <c r="F1398" s="199"/>
      <c r="G1398" s="199">
        <v>27.95</v>
      </c>
    </row>
    <row r="1399" s="109" customFormat="1" ht="19.9" customHeight="1" spans="1:7">
      <c r="A1399" s="197" t="s">
        <v>2049</v>
      </c>
      <c r="B1399" s="198" t="s">
        <v>2050</v>
      </c>
      <c r="C1399" s="199">
        <v>16.61</v>
      </c>
      <c r="D1399" s="199"/>
      <c r="E1399" s="199"/>
      <c r="F1399" s="199"/>
      <c r="G1399" s="199">
        <v>16.61</v>
      </c>
    </row>
    <row r="1400" s="109" customFormat="1" ht="19.9" customHeight="1" spans="1:7">
      <c r="A1400" s="197" t="s">
        <v>2051</v>
      </c>
      <c r="B1400" s="198" t="s">
        <v>2052</v>
      </c>
      <c r="C1400" s="199">
        <v>9.57</v>
      </c>
      <c r="D1400" s="199"/>
      <c r="E1400" s="199">
        <v>9.57</v>
      </c>
      <c r="F1400" s="199"/>
      <c r="G1400" s="199"/>
    </row>
    <row r="1401" s="109" customFormat="1" ht="19.9" customHeight="1" spans="1:7">
      <c r="A1401" s="197" t="s">
        <v>2053</v>
      </c>
      <c r="B1401" s="198" t="s">
        <v>2054</v>
      </c>
      <c r="C1401" s="199">
        <v>1.52</v>
      </c>
      <c r="D1401" s="199"/>
      <c r="E1401" s="199">
        <v>1.52</v>
      </c>
      <c r="F1401" s="199"/>
      <c r="G1401" s="199"/>
    </row>
    <row r="1402" s="109" customFormat="1" ht="19.9" customHeight="1" spans="1:7">
      <c r="A1402" s="197" t="s">
        <v>2055</v>
      </c>
      <c r="B1402" s="198" t="s">
        <v>2056</v>
      </c>
      <c r="C1402" s="199">
        <v>3.5</v>
      </c>
      <c r="D1402" s="199"/>
      <c r="E1402" s="199">
        <v>3.5</v>
      </c>
      <c r="F1402" s="199"/>
      <c r="G1402" s="199"/>
    </row>
    <row r="1403" s="109" customFormat="1" ht="19.9" customHeight="1" spans="1:7">
      <c r="A1403" s="197" t="s">
        <v>2057</v>
      </c>
      <c r="B1403" s="198" t="s">
        <v>2058</v>
      </c>
      <c r="C1403" s="199">
        <v>4.55</v>
      </c>
      <c r="D1403" s="199"/>
      <c r="E1403" s="199">
        <v>4.55</v>
      </c>
      <c r="F1403" s="199"/>
      <c r="G1403" s="199"/>
    </row>
    <row r="1404" s="109" customFormat="1" ht="19.9" customHeight="1" spans="1:7">
      <c r="A1404" s="194" t="s">
        <v>2143</v>
      </c>
      <c r="B1404" s="195" t="s">
        <v>2144</v>
      </c>
      <c r="C1404" s="196">
        <v>3602.7</v>
      </c>
      <c r="D1404" s="196">
        <v>3232.97</v>
      </c>
      <c r="E1404" s="196">
        <v>22.01</v>
      </c>
      <c r="F1404" s="196"/>
      <c r="G1404" s="196">
        <v>347.72</v>
      </c>
    </row>
    <row r="1405" s="109" customFormat="1" ht="19.9" customHeight="1" spans="1:7">
      <c r="A1405" s="197" t="s">
        <v>1991</v>
      </c>
      <c r="B1405" s="198" t="s">
        <v>1992</v>
      </c>
      <c r="C1405" s="199">
        <v>3232.97</v>
      </c>
      <c r="D1405" s="199">
        <v>3232.97</v>
      </c>
      <c r="E1405" s="199"/>
      <c r="F1405" s="199"/>
      <c r="G1405" s="199"/>
    </row>
    <row r="1406" s="109" customFormat="1" ht="19.9" customHeight="1" spans="1:7">
      <c r="A1406" s="197" t="s">
        <v>1993</v>
      </c>
      <c r="B1406" s="198" t="s">
        <v>1994</v>
      </c>
      <c r="C1406" s="199">
        <v>379.74</v>
      </c>
      <c r="D1406" s="199">
        <v>379.74</v>
      </c>
      <c r="E1406" s="199"/>
      <c r="F1406" s="199"/>
      <c r="G1406" s="199"/>
    </row>
    <row r="1407" s="109" customFormat="1" ht="19.9" customHeight="1" spans="1:7">
      <c r="A1407" s="197" t="s">
        <v>1995</v>
      </c>
      <c r="B1407" s="198" t="s">
        <v>1996</v>
      </c>
      <c r="C1407" s="199">
        <v>1706.69</v>
      </c>
      <c r="D1407" s="199">
        <v>1706.69</v>
      </c>
      <c r="E1407" s="199"/>
      <c r="F1407" s="199"/>
      <c r="G1407" s="199"/>
    </row>
    <row r="1408" s="109" customFormat="1" ht="19.9" customHeight="1" spans="1:7">
      <c r="A1408" s="197" t="s">
        <v>1997</v>
      </c>
      <c r="B1408" s="198" t="s">
        <v>1998</v>
      </c>
      <c r="C1408" s="199">
        <v>171.55</v>
      </c>
      <c r="D1408" s="199">
        <v>171.55</v>
      </c>
      <c r="E1408" s="199"/>
      <c r="F1408" s="199"/>
      <c r="G1408" s="199"/>
    </row>
    <row r="1409" s="109" customFormat="1" ht="19.9" customHeight="1" spans="1:7">
      <c r="A1409" s="197" t="s">
        <v>1999</v>
      </c>
      <c r="B1409" s="198" t="s">
        <v>2000</v>
      </c>
      <c r="C1409" s="199">
        <v>58.2</v>
      </c>
      <c r="D1409" s="199">
        <v>58.2</v>
      </c>
      <c r="E1409" s="199"/>
      <c r="F1409" s="199"/>
      <c r="G1409" s="199"/>
    </row>
    <row r="1410" s="109" customFormat="1" ht="19.9" customHeight="1" spans="1:7">
      <c r="A1410" s="197" t="s">
        <v>2001</v>
      </c>
      <c r="B1410" s="198" t="s">
        <v>2002</v>
      </c>
      <c r="C1410" s="199">
        <v>310.53</v>
      </c>
      <c r="D1410" s="199">
        <v>310.53</v>
      </c>
      <c r="E1410" s="199"/>
      <c r="F1410" s="199"/>
      <c r="G1410" s="199"/>
    </row>
    <row r="1411" s="109" customFormat="1" ht="19.9" customHeight="1" spans="1:7">
      <c r="A1411" s="197" t="s">
        <v>2003</v>
      </c>
      <c r="B1411" s="198" t="s">
        <v>2004</v>
      </c>
      <c r="C1411" s="199">
        <v>152.02</v>
      </c>
      <c r="D1411" s="199">
        <v>152.02</v>
      </c>
      <c r="E1411" s="199"/>
      <c r="F1411" s="199"/>
      <c r="G1411" s="199"/>
    </row>
    <row r="1412" s="109" customFormat="1" ht="19.9" customHeight="1" spans="1:7">
      <c r="A1412" s="197" t="s">
        <v>2005</v>
      </c>
      <c r="B1412" s="198" t="s">
        <v>2006</v>
      </c>
      <c r="C1412" s="199">
        <v>24.46</v>
      </c>
      <c r="D1412" s="199">
        <v>24.46</v>
      </c>
      <c r="E1412" s="199"/>
      <c r="F1412" s="199"/>
      <c r="G1412" s="199"/>
    </row>
    <row r="1413" s="109" customFormat="1" ht="19.9" customHeight="1" spans="1:7">
      <c r="A1413" s="197" t="s">
        <v>2007</v>
      </c>
      <c r="B1413" s="198" t="s">
        <v>2008</v>
      </c>
      <c r="C1413" s="199">
        <v>5.44</v>
      </c>
      <c r="D1413" s="199">
        <v>5.44</v>
      </c>
      <c r="E1413" s="199"/>
      <c r="F1413" s="199"/>
      <c r="G1413" s="199"/>
    </row>
    <row r="1414" s="109" customFormat="1" ht="19.9" customHeight="1" spans="1:7">
      <c r="A1414" s="197" t="s">
        <v>2009</v>
      </c>
      <c r="B1414" s="198" t="s">
        <v>2010</v>
      </c>
      <c r="C1414" s="199">
        <v>236.92</v>
      </c>
      <c r="D1414" s="199">
        <v>236.92</v>
      </c>
      <c r="E1414" s="199"/>
      <c r="F1414" s="199"/>
      <c r="G1414" s="199"/>
    </row>
    <row r="1415" s="109" customFormat="1" ht="19.9" customHeight="1" spans="1:7">
      <c r="A1415" s="197" t="s">
        <v>2011</v>
      </c>
      <c r="B1415" s="198" t="s">
        <v>2012</v>
      </c>
      <c r="C1415" s="199">
        <v>20.95</v>
      </c>
      <c r="D1415" s="199">
        <v>20.95</v>
      </c>
      <c r="E1415" s="199"/>
      <c r="F1415" s="199"/>
      <c r="G1415" s="199"/>
    </row>
    <row r="1416" s="109" customFormat="1" ht="19.9" customHeight="1" spans="1:7">
      <c r="A1416" s="197" t="s">
        <v>2013</v>
      </c>
      <c r="B1416" s="198" t="s">
        <v>2014</v>
      </c>
      <c r="C1416" s="199">
        <v>166.47</v>
      </c>
      <c r="D1416" s="199">
        <v>166.47</v>
      </c>
      <c r="E1416" s="199"/>
      <c r="F1416" s="199"/>
      <c r="G1416" s="199"/>
    </row>
    <row r="1417" s="109" customFormat="1" ht="19.9" customHeight="1" spans="1:7">
      <c r="A1417" s="197" t="s">
        <v>2015</v>
      </c>
      <c r="B1417" s="198" t="s">
        <v>2016</v>
      </c>
      <c r="C1417" s="199">
        <v>347.72</v>
      </c>
      <c r="D1417" s="199"/>
      <c r="E1417" s="199"/>
      <c r="F1417" s="199"/>
      <c r="G1417" s="199">
        <v>347.72</v>
      </c>
    </row>
    <row r="1418" s="109" customFormat="1" ht="19.9" customHeight="1" spans="1:7">
      <c r="A1418" s="197" t="s">
        <v>2017</v>
      </c>
      <c r="B1418" s="198" t="s">
        <v>2018</v>
      </c>
      <c r="C1418" s="199">
        <v>32.16</v>
      </c>
      <c r="D1418" s="199"/>
      <c r="E1418" s="199"/>
      <c r="F1418" s="199"/>
      <c r="G1418" s="199">
        <v>32.16</v>
      </c>
    </row>
    <row r="1419" s="109" customFormat="1" ht="19.9" customHeight="1" spans="1:7">
      <c r="A1419" s="197" t="s">
        <v>2019</v>
      </c>
      <c r="B1419" s="198" t="s">
        <v>2020</v>
      </c>
      <c r="C1419" s="199">
        <v>3.88</v>
      </c>
      <c r="D1419" s="199"/>
      <c r="E1419" s="199"/>
      <c r="F1419" s="199"/>
      <c r="G1419" s="199">
        <v>3.88</v>
      </c>
    </row>
    <row r="1420" s="109" customFormat="1" ht="19.9" customHeight="1" spans="1:7">
      <c r="A1420" s="197" t="s">
        <v>2021</v>
      </c>
      <c r="B1420" s="198" t="s">
        <v>2022</v>
      </c>
      <c r="C1420" s="199">
        <v>7.76</v>
      </c>
      <c r="D1420" s="199"/>
      <c r="E1420" s="199"/>
      <c r="F1420" s="199"/>
      <c r="G1420" s="199">
        <v>7.76</v>
      </c>
    </row>
    <row r="1421" s="109" customFormat="1" ht="19.9" customHeight="1" spans="1:7">
      <c r="A1421" s="197" t="s">
        <v>2023</v>
      </c>
      <c r="B1421" s="198" t="s">
        <v>2024</v>
      </c>
      <c r="C1421" s="199">
        <v>3.88</v>
      </c>
      <c r="D1421" s="199"/>
      <c r="E1421" s="199"/>
      <c r="F1421" s="199"/>
      <c r="G1421" s="199">
        <v>3.88</v>
      </c>
    </row>
    <row r="1422" s="109" customFormat="1" ht="19.9" customHeight="1" spans="1:7">
      <c r="A1422" s="197" t="s">
        <v>2025</v>
      </c>
      <c r="B1422" s="198" t="s">
        <v>2026</v>
      </c>
      <c r="C1422" s="199">
        <v>24.25</v>
      </c>
      <c r="D1422" s="199"/>
      <c r="E1422" s="199"/>
      <c r="F1422" s="199"/>
      <c r="G1422" s="199">
        <v>24.25</v>
      </c>
    </row>
    <row r="1423" s="109" customFormat="1" ht="19.9" customHeight="1" spans="1:7">
      <c r="A1423" s="197" t="s">
        <v>2027</v>
      </c>
      <c r="B1423" s="198" t="s">
        <v>2028</v>
      </c>
      <c r="C1423" s="199">
        <v>2.91</v>
      </c>
      <c r="D1423" s="199"/>
      <c r="E1423" s="199"/>
      <c r="F1423" s="199"/>
      <c r="G1423" s="199">
        <v>2.91</v>
      </c>
    </row>
    <row r="1424" s="109" customFormat="1" ht="19.9" customHeight="1" spans="1:7">
      <c r="A1424" s="197" t="s">
        <v>2029</v>
      </c>
      <c r="B1424" s="198" t="s">
        <v>2030</v>
      </c>
      <c r="C1424" s="199">
        <v>16.34</v>
      </c>
      <c r="D1424" s="199"/>
      <c r="E1424" s="199"/>
      <c r="F1424" s="199"/>
      <c r="G1424" s="199">
        <v>16.34</v>
      </c>
    </row>
    <row r="1425" s="109" customFormat="1" ht="19.9" customHeight="1" spans="1:7">
      <c r="A1425" s="197" t="s">
        <v>2031</v>
      </c>
      <c r="B1425" s="198" t="s">
        <v>2032</v>
      </c>
      <c r="C1425" s="199">
        <v>75.66</v>
      </c>
      <c r="D1425" s="199"/>
      <c r="E1425" s="199"/>
      <c r="F1425" s="199"/>
      <c r="G1425" s="199">
        <v>75.66</v>
      </c>
    </row>
    <row r="1426" s="109" customFormat="1" ht="19.9" customHeight="1" spans="1:7">
      <c r="A1426" s="197" t="s">
        <v>2033</v>
      </c>
      <c r="B1426" s="198" t="s">
        <v>2034</v>
      </c>
      <c r="C1426" s="199">
        <v>4.85</v>
      </c>
      <c r="D1426" s="199"/>
      <c r="E1426" s="199"/>
      <c r="F1426" s="199"/>
      <c r="G1426" s="199">
        <v>4.85</v>
      </c>
    </row>
    <row r="1427" s="109" customFormat="1" ht="19.9" customHeight="1" spans="1:7">
      <c r="A1427" s="197" t="s">
        <v>2035</v>
      </c>
      <c r="B1427" s="198" t="s">
        <v>2036</v>
      </c>
      <c r="C1427" s="199">
        <v>4.85</v>
      </c>
      <c r="D1427" s="199"/>
      <c r="E1427" s="199"/>
      <c r="F1427" s="199"/>
      <c r="G1427" s="199">
        <v>4.85</v>
      </c>
    </row>
    <row r="1428" s="109" customFormat="1" ht="19.9" customHeight="1" spans="1:7">
      <c r="A1428" s="197" t="s">
        <v>2037</v>
      </c>
      <c r="B1428" s="198" t="s">
        <v>2038</v>
      </c>
      <c r="C1428" s="199">
        <v>5.82</v>
      </c>
      <c r="D1428" s="199"/>
      <c r="E1428" s="199"/>
      <c r="F1428" s="199"/>
      <c r="G1428" s="199">
        <v>5.82</v>
      </c>
    </row>
    <row r="1429" s="109" customFormat="1" ht="19.9" customHeight="1" spans="1:7">
      <c r="A1429" s="197" t="s">
        <v>2039</v>
      </c>
      <c r="B1429" s="198" t="s">
        <v>2040</v>
      </c>
      <c r="C1429" s="199">
        <v>3.88</v>
      </c>
      <c r="D1429" s="199"/>
      <c r="E1429" s="199"/>
      <c r="F1429" s="199"/>
      <c r="G1429" s="199">
        <v>3.88</v>
      </c>
    </row>
    <row r="1430" s="109" customFormat="1" ht="19.9" customHeight="1" spans="1:7">
      <c r="A1430" s="197" t="s">
        <v>2041</v>
      </c>
      <c r="B1430" s="198" t="s">
        <v>2042</v>
      </c>
      <c r="C1430" s="199">
        <v>4.85</v>
      </c>
      <c r="D1430" s="199"/>
      <c r="E1430" s="199"/>
      <c r="F1430" s="199"/>
      <c r="G1430" s="199">
        <v>4.85</v>
      </c>
    </row>
    <row r="1431" s="109" customFormat="1" ht="19.9" customHeight="1" spans="1:7">
      <c r="A1431" s="197" t="s">
        <v>2043</v>
      </c>
      <c r="B1431" s="198" t="s">
        <v>2044</v>
      </c>
      <c r="C1431" s="199">
        <v>44.44</v>
      </c>
      <c r="D1431" s="199"/>
      <c r="E1431" s="199"/>
      <c r="F1431" s="199"/>
      <c r="G1431" s="199">
        <v>44.44</v>
      </c>
    </row>
    <row r="1432" s="109" customFormat="1" ht="19.9" customHeight="1" spans="1:7">
      <c r="A1432" s="197" t="s">
        <v>2045</v>
      </c>
      <c r="B1432" s="198" t="s">
        <v>2046</v>
      </c>
      <c r="C1432" s="199">
        <v>0.58</v>
      </c>
      <c r="D1432" s="199"/>
      <c r="E1432" s="199"/>
      <c r="F1432" s="199"/>
      <c r="G1432" s="199">
        <v>0.58</v>
      </c>
    </row>
    <row r="1433" s="109" customFormat="1" ht="19.9" customHeight="1" spans="1:7">
      <c r="A1433" s="197" t="s">
        <v>2047</v>
      </c>
      <c r="B1433" s="198" t="s">
        <v>2048</v>
      </c>
      <c r="C1433" s="199">
        <v>72.75</v>
      </c>
      <c r="D1433" s="199"/>
      <c r="E1433" s="199"/>
      <c r="F1433" s="199"/>
      <c r="G1433" s="199">
        <v>72.75</v>
      </c>
    </row>
    <row r="1434" s="109" customFormat="1" ht="19.9" customHeight="1" spans="1:7">
      <c r="A1434" s="197" t="s">
        <v>2049</v>
      </c>
      <c r="B1434" s="198" t="s">
        <v>2050</v>
      </c>
      <c r="C1434" s="199">
        <v>38.86</v>
      </c>
      <c r="D1434" s="199"/>
      <c r="E1434" s="199"/>
      <c r="F1434" s="199"/>
      <c r="G1434" s="199">
        <v>38.86</v>
      </c>
    </row>
    <row r="1435" s="109" customFormat="1" ht="19.9" customHeight="1" spans="1:7">
      <c r="A1435" s="197" t="s">
        <v>2051</v>
      </c>
      <c r="B1435" s="198" t="s">
        <v>2052</v>
      </c>
      <c r="C1435" s="199">
        <v>22.01</v>
      </c>
      <c r="D1435" s="199"/>
      <c r="E1435" s="199">
        <v>22.01</v>
      </c>
      <c r="F1435" s="199"/>
      <c r="G1435" s="199"/>
    </row>
    <row r="1436" s="109" customFormat="1" ht="19.9" customHeight="1" spans="1:7">
      <c r="A1436" s="197" t="s">
        <v>2053</v>
      </c>
      <c r="B1436" s="198" t="s">
        <v>2054</v>
      </c>
      <c r="C1436" s="199">
        <v>2.23</v>
      </c>
      <c r="D1436" s="199"/>
      <c r="E1436" s="199">
        <v>2.23</v>
      </c>
      <c r="F1436" s="199"/>
      <c r="G1436" s="199"/>
    </row>
    <row r="1437" s="109" customFormat="1" ht="19.9" customHeight="1" spans="1:7">
      <c r="A1437" s="197" t="s">
        <v>2055</v>
      </c>
      <c r="B1437" s="198" t="s">
        <v>2056</v>
      </c>
      <c r="C1437" s="199">
        <v>8.6</v>
      </c>
      <c r="D1437" s="199"/>
      <c r="E1437" s="199">
        <v>8.6</v>
      </c>
      <c r="F1437" s="199"/>
      <c r="G1437" s="199"/>
    </row>
    <row r="1438" s="109" customFormat="1" ht="19.9" customHeight="1" spans="1:7">
      <c r="A1438" s="197" t="s">
        <v>2057</v>
      </c>
      <c r="B1438" s="198" t="s">
        <v>2058</v>
      </c>
      <c r="C1438" s="199">
        <v>11.18</v>
      </c>
      <c r="D1438" s="199"/>
      <c r="E1438" s="199">
        <v>11.18</v>
      </c>
      <c r="F1438" s="199"/>
      <c r="G1438" s="199"/>
    </row>
    <row r="1439" s="109" customFormat="1" ht="19.9" customHeight="1" spans="1:7">
      <c r="A1439" s="194" t="s">
        <v>2145</v>
      </c>
      <c r="B1439" s="195" t="s">
        <v>2146</v>
      </c>
      <c r="C1439" s="196">
        <v>941.72</v>
      </c>
      <c r="D1439" s="196">
        <v>877.4</v>
      </c>
      <c r="E1439" s="196">
        <v>2.5</v>
      </c>
      <c r="F1439" s="196"/>
      <c r="G1439" s="196">
        <v>61.82</v>
      </c>
    </row>
    <row r="1440" s="109" customFormat="1" ht="19.9" customHeight="1" spans="1:7">
      <c r="A1440" s="197" t="s">
        <v>1991</v>
      </c>
      <c r="B1440" s="198" t="s">
        <v>1992</v>
      </c>
      <c r="C1440" s="199">
        <v>877.4</v>
      </c>
      <c r="D1440" s="199">
        <v>877.4</v>
      </c>
      <c r="E1440" s="199"/>
      <c r="F1440" s="199"/>
      <c r="G1440" s="199"/>
    </row>
    <row r="1441" s="109" customFormat="1" ht="19.9" customHeight="1" spans="1:7">
      <c r="A1441" s="197" t="s">
        <v>1993</v>
      </c>
      <c r="B1441" s="198" t="s">
        <v>1994</v>
      </c>
      <c r="C1441" s="199">
        <v>103.58</v>
      </c>
      <c r="D1441" s="199">
        <v>103.58</v>
      </c>
      <c r="E1441" s="199"/>
      <c r="F1441" s="199"/>
      <c r="G1441" s="199"/>
    </row>
    <row r="1442" s="109" customFormat="1" ht="19.9" customHeight="1" spans="1:7">
      <c r="A1442" s="197" t="s">
        <v>1995</v>
      </c>
      <c r="B1442" s="198" t="s">
        <v>1996</v>
      </c>
      <c r="C1442" s="199">
        <v>454.65</v>
      </c>
      <c r="D1442" s="199">
        <v>454.65</v>
      </c>
      <c r="E1442" s="199"/>
      <c r="F1442" s="199"/>
      <c r="G1442" s="199"/>
    </row>
    <row r="1443" s="109" customFormat="1" ht="19.9" customHeight="1" spans="1:7">
      <c r="A1443" s="197" t="s">
        <v>1997</v>
      </c>
      <c r="B1443" s="198" t="s">
        <v>1998</v>
      </c>
      <c r="C1443" s="199">
        <v>45.3</v>
      </c>
      <c r="D1443" s="199">
        <v>45.3</v>
      </c>
      <c r="E1443" s="199"/>
      <c r="F1443" s="199"/>
      <c r="G1443" s="199"/>
    </row>
    <row r="1444" s="109" customFormat="1" ht="19.9" customHeight="1" spans="1:7">
      <c r="A1444" s="197" t="s">
        <v>1999</v>
      </c>
      <c r="B1444" s="198" t="s">
        <v>2000</v>
      </c>
      <c r="C1444" s="199">
        <v>12.6</v>
      </c>
      <c r="D1444" s="199">
        <v>12.6</v>
      </c>
      <c r="E1444" s="199"/>
      <c r="F1444" s="199"/>
      <c r="G1444" s="199"/>
    </row>
    <row r="1445" s="109" customFormat="1" ht="19.9" customHeight="1" spans="1:7">
      <c r="A1445" s="197" t="s">
        <v>2001</v>
      </c>
      <c r="B1445" s="198" t="s">
        <v>2002</v>
      </c>
      <c r="C1445" s="199">
        <v>88.09</v>
      </c>
      <c r="D1445" s="199">
        <v>88.09</v>
      </c>
      <c r="E1445" s="199"/>
      <c r="F1445" s="199"/>
      <c r="G1445" s="199"/>
    </row>
    <row r="1446" s="109" customFormat="1" ht="19.9" customHeight="1" spans="1:7">
      <c r="A1446" s="197" t="s">
        <v>2003</v>
      </c>
      <c r="B1446" s="198" t="s">
        <v>2004</v>
      </c>
      <c r="C1446" s="199">
        <v>42.98</v>
      </c>
      <c r="D1446" s="199">
        <v>42.98</v>
      </c>
      <c r="E1446" s="199"/>
      <c r="F1446" s="199"/>
      <c r="G1446" s="199"/>
    </row>
    <row r="1447" s="109" customFormat="1" ht="19.9" customHeight="1" spans="1:7">
      <c r="A1447" s="197" t="s">
        <v>2005</v>
      </c>
      <c r="B1447" s="198" t="s">
        <v>2006</v>
      </c>
      <c r="C1447" s="199">
        <v>10.77</v>
      </c>
      <c r="D1447" s="199">
        <v>10.77</v>
      </c>
      <c r="E1447" s="199"/>
      <c r="F1447" s="199"/>
      <c r="G1447" s="199"/>
    </row>
    <row r="1448" s="109" customFormat="1" ht="19.9" customHeight="1" spans="1:7">
      <c r="A1448" s="197" t="s">
        <v>2007</v>
      </c>
      <c r="B1448" s="198" t="s">
        <v>2008</v>
      </c>
      <c r="C1448" s="199">
        <v>0.66</v>
      </c>
      <c r="D1448" s="199">
        <v>0.66</v>
      </c>
      <c r="E1448" s="199"/>
      <c r="F1448" s="199"/>
      <c r="G1448" s="199"/>
    </row>
    <row r="1449" s="109" customFormat="1" ht="19.9" customHeight="1" spans="1:7">
      <c r="A1449" s="197" t="s">
        <v>2009</v>
      </c>
      <c r="B1449" s="198" t="s">
        <v>2010</v>
      </c>
      <c r="C1449" s="199">
        <v>66.99</v>
      </c>
      <c r="D1449" s="199">
        <v>66.99</v>
      </c>
      <c r="E1449" s="199"/>
      <c r="F1449" s="199"/>
      <c r="G1449" s="199"/>
    </row>
    <row r="1450" s="109" customFormat="1" ht="19.9" customHeight="1" spans="1:7">
      <c r="A1450" s="197" t="s">
        <v>2011</v>
      </c>
      <c r="B1450" s="198" t="s">
        <v>2012</v>
      </c>
      <c r="C1450" s="199">
        <v>4.54</v>
      </c>
      <c r="D1450" s="199">
        <v>4.54</v>
      </c>
      <c r="E1450" s="199"/>
      <c r="F1450" s="199"/>
      <c r="G1450" s="199"/>
    </row>
    <row r="1451" s="109" customFormat="1" ht="19.9" customHeight="1" spans="1:7">
      <c r="A1451" s="197" t="s">
        <v>2013</v>
      </c>
      <c r="B1451" s="198" t="s">
        <v>2014</v>
      </c>
      <c r="C1451" s="199">
        <v>47.24</v>
      </c>
      <c r="D1451" s="199">
        <v>47.24</v>
      </c>
      <c r="E1451" s="199"/>
      <c r="F1451" s="199"/>
      <c r="G1451" s="199"/>
    </row>
    <row r="1452" s="109" customFormat="1" ht="19.9" customHeight="1" spans="1:7">
      <c r="A1452" s="197" t="s">
        <v>2015</v>
      </c>
      <c r="B1452" s="198" t="s">
        <v>2016</v>
      </c>
      <c r="C1452" s="199">
        <v>61.82</v>
      </c>
      <c r="D1452" s="199"/>
      <c r="E1452" s="199"/>
      <c r="F1452" s="199"/>
      <c r="G1452" s="199">
        <v>61.82</v>
      </c>
    </row>
    <row r="1453" s="109" customFormat="1" ht="19.9" customHeight="1" spans="1:7">
      <c r="A1453" s="197" t="s">
        <v>2017</v>
      </c>
      <c r="B1453" s="198" t="s">
        <v>2018</v>
      </c>
      <c r="C1453" s="199">
        <v>3.36</v>
      </c>
      <c r="D1453" s="199"/>
      <c r="E1453" s="199"/>
      <c r="F1453" s="199"/>
      <c r="G1453" s="199">
        <v>3.36</v>
      </c>
    </row>
    <row r="1454" s="109" customFormat="1" ht="19.9" customHeight="1" spans="1:7">
      <c r="A1454" s="197" t="s">
        <v>2019</v>
      </c>
      <c r="B1454" s="198" t="s">
        <v>2020</v>
      </c>
      <c r="C1454" s="199">
        <v>0.63</v>
      </c>
      <c r="D1454" s="199"/>
      <c r="E1454" s="199"/>
      <c r="F1454" s="199"/>
      <c r="G1454" s="199">
        <v>0.63</v>
      </c>
    </row>
    <row r="1455" s="109" customFormat="1" ht="19.9" customHeight="1" spans="1:7">
      <c r="A1455" s="197" t="s">
        <v>2021</v>
      </c>
      <c r="B1455" s="198" t="s">
        <v>2022</v>
      </c>
      <c r="C1455" s="199">
        <v>1.68</v>
      </c>
      <c r="D1455" s="199"/>
      <c r="E1455" s="199"/>
      <c r="F1455" s="199"/>
      <c r="G1455" s="199">
        <v>1.68</v>
      </c>
    </row>
    <row r="1456" s="109" customFormat="1" ht="19.9" customHeight="1" spans="1:7">
      <c r="A1456" s="197" t="s">
        <v>2023</v>
      </c>
      <c r="B1456" s="198" t="s">
        <v>2024</v>
      </c>
      <c r="C1456" s="199">
        <v>0.84</v>
      </c>
      <c r="D1456" s="199"/>
      <c r="E1456" s="199"/>
      <c r="F1456" s="199"/>
      <c r="G1456" s="199">
        <v>0.84</v>
      </c>
    </row>
    <row r="1457" s="109" customFormat="1" ht="19.9" customHeight="1" spans="1:7">
      <c r="A1457" s="197" t="s">
        <v>2025</v>
      </c>
      <c r="B1457" s="198" t="s">
        <v>2026</v>
      </c>
      <c r="C1457" s="199">
        <v>3.78</v>
      </c>
      <c r="D1457" s="199"/>
      <c r="E1457" s="199"/>
      <c r="F1457" s="199"/>
      <c r="G1457" s="199">
        <v>3.78</v>
      </c>
    </row>
    <row r="1458" s="109" customFormat="1" ht="19.9" customHeight="1" spans="1:7">
      <c r="A1458" s="197" t="s">
        <v>2027</v>
      </c>
      <c r="B1458" s="198" t="s">
        <v>2028</v>
      </c>
      <c r="C1458" s="199">
        <v>0.63</v>
      </c>
      <c r="D1458" s="199"/>
      <c r="E1458" s="199"/>
      <c r="F1458" s="199"/>
      <c r="G1458" s="199">
        <v>0.63</v>
      </c>
    </row>
    <row r="1459" s="109" customFormat="1" ht="19.9" customHeight="1" spans="1:7">
      <c r="A1459" s="197" t="s">
        <v>2029</v>
      </c>
      <c r="B1459" s="198" t="s">
        <v>2030</v>
      </c>
      <c r="C1459" s="199">
        <v>3.06</v>
      </c>
      <c r="D1459" s="199"/>
      <c r="E1459" s="199"/>
      <c r="F1459" s="199"/>
      <c r="G1459" s="199">
        <v>3.06</v>
      </c>
    </row>
    <row r="1460" s="109" customFormat="1" ht="19.9" customHeight="1" spans="1:7">
      <c r="A1460" s="197" t="s">
        <v>2031</v>
      </c>
      <c r="B1460" s="198" t="s">
        <v>2032</v>
      </c>
      <c r="C1460" s="199">
        <v>14.49</v>
      </c>
      <c r="D1460" s="199"/>
      <c r="E1460" s="199"/>
      <c r="F1460" s="199"/>
      <c r="G1460" s="199">
        <v>14.49</v>
      </c>
    </row>
    <row r="1461" s="109" customFormat="1" ht="19.9" customHeight="1" spans="1:7">
      <c r="A1461" s="197" t="s">
        <v>2033</v>
      </c>
      <c r="B1461" s="198" t="s">
        <v>2034</v>
      </c>
      <c r="C1461" s="199">
        <v>1.05</v>
      </c>
      <c r="D1461" s="199"/>
      <c r="E1461" s="199"/>
      <c r="F1461" s="199"/>
      <c r="G1461" s="199">
        <v>1.05</v>
      </c>
    </row>
    <row r="1462" s="109" customFormat="1" ht="19.9" customHeight="1" spans="1:7">
      <c r="A1462" s="197" t="s">
        <v>2035</v>
      </c>
      <c r="B1462" s="198" t="s">
        <v>2036</v>
      </c>
      <c r="C1462" s="199">
        <v>0.84</v>
      </c>
      <c r="D1462" s="199"/>
      <c r="E1462" s="199"/>
      <c r="F1462" s="199"/>
      <c r="G1462" s="199">
        <v>0.84</v>
      </c>
    </row>
    <row r="1463" s="109" customFormat="1" ht="19.9" customHeight="1" spans="1:7">
      <c r="A1463" s="197" t="s">
        <v>2037</v>
      </c>
      <c r="B1463" s="198" t="s">
        <v>2038</v>
      </c>
      <c r="C1463" s="199">
        <v>1.26</v>
      </c>
      <c r="D1463" s="199"/>
      <c r="E1463" s="199"/>
      <c r="F1463" s="199"/>
      <c r="G1463" s="199">
        <v>1.26</v>
      </c>
    </row>
    <row r="1464" s="109" customFormat="1" ht="19.9" customHeight="1" spans="1:7">
      <c r="A1464" s="197" t="s">
        <v>2039</v>
      </c>
      <c r="B1464" s="198" t="s">
        <v>2040</v>
      </c>
      <c r="C1464" s="199">
        <v>0.84</v>
      </c>
      <c r="D1464" s="199"/>
      <c r="E1464" s="199"/>
      <c r="F1464" s="199"/>
      <c r="G1464" s="199">
        <v>0.84</v>
      </c>
    </row>
    <row r="1465" s="109" customFormat="1" ht="19.9" customHeight="1" spans="1:7">
      <c r="A1465" s="197" t="s">
        <v>2041</v>
      </c>
      <c r="B1465" s="198" t="s">
        <v>2042</v>
      </c>
      <c r="C1465" s="199">
        <v>1.05</v>
      </c>
      <c r="D1465" s="199"/>
      <c r="E1465" s="199"/>
      <c r="F1465" s="199"/>
      <c r="G1465" s="199">
        <v>1.05</v>
      </c>
    </row>
    <row r="1466" s="109" customFormat="1" ht="19.9" customHeight="1" spans="1:7">
      <c r="A1466" s="197" t="s">
        <v>2043</v>
      </c>
      <c r="B1466" s="198" t="s">
        <v>2044</v>
      </c>
      <c r="C1466" s="199">
        <v>11.93</v>
      </c>
      <c r="D1466" s="199"/>
      <c r="E1466" s="199"/>
      <c r="F1466" s="199"/>
      <c r="G1466" s="199">
        <v>11.93</v>
      </c>
    </row>
    <row r="1467" s="109" customFormat="1" ht="19.9" customHeight="1" spans="1:7">
      <c r="A1467" s="197" t="s">
        <v>2045</v>
      </c>
      <c r="B1467" s="198" t="s">
        <v>2046</v>
      </c>
      <c r="C1467" s="199">
        <v>0.13</v>
      </c>
      <c r="D1467" s="199"/>
      <c r="E1467" s="199"/>
      <c r="F1467" s="199"/>
      <c r="G1467" s="199">
        <v>0.13</v>
      </c>
    </row>
    <row r="1468" s="109" customFormat="1" ht="19.9" customHeight="1" spans="1:7">
      <c r="A1468" s="197" t="s">
        <v>2047</v>
      </c>
      <c r="B1468" s="198" t="s">
        <v>2048</v>
      </c>
      <c r="C1468" s="199">
        <v>13.65</v>
      </c>
      <c r="D1468" s="199"/>
      <c r="E1468" s="199"/>
      <c r="F1468" s="199"/>
      <c r="G1468" s="199">
        <v>13.65</v>
      </c>
    </row>
    <row r="1469" s="109" customFormat="1" ht="19.9" customHeight="1" spans="1:7">
      <c r="A1469" s="197" t="s">
        <v>2049</v>
      </c>
      <c r="B1469" s="198" t="s">
        <v>2050</v>
      </c>
      <c r="C1469" s="199">
        <v>2.6</v>
      </c>
      <c r="D1469" s="199"/>
      <c r="E1469" s="199"/>
      <c r="F1469" s="199"/>
      <c r="G1469" s="199">
        <v>2.6</v>
      </c>
    </row>
    <row r="1470" s="109" customFormat="1" ht="19.9" customHeight="1" spans="1:7">
      <c r="A1470" s="197" t="s">
        <v>2051</v>
      </c>
      <c r="B1470" s="198" t="s">
        <v>2052</v>
      </c>
      <c r="C1470" s="199">
        <v>2.5</v>
      </c>
      <c r="D1470" s="199"/>
      <c r="E1470" s="199">
        <v>2.5</v>
      </c>
      <c r="F1470" s="199"/>
      <c r="G1470" s="199"/>
    </row>
    <row r="1471" s="109" customFormat="1" ht="19.9" customHeight="1" spans="1:7">
      <c r="A1471" s="197" t="s">
        <v>2053</v>
      </c>
      <c r="B1471" s="198" t="s">
        <v>2054</v>
      </c>
      <c r="C1471" s="199">
        <v>1.12</v>
      </c>
      <c r="D1471" s="199"/>
      <c r="E1471" s="199">
        <v>1.12</v>
      </c>
      <c r="F1471" s="199"/>
      <c r="G1471" s="199"/>
    </row>
    <row r="1472" s="109" customFormat="1" ht="19.9" customHeight="1" spans="1:7">
      <c r="A1472" s="197" t="s">
        <v>2055</v>
      </c>
      <c r="B1472" s="198" t="s">
        <v>2056</v>
      </c>
      <c r="C1472" s="199">
        <v>0.6</v>
      </c>
      <c r="D1472" s="199"/>
      <c r="E1472" s="199">
        <v>0.6</v>
      </c>
      <c r="F1472" s="199"/>
      <c r="G1472" s="199"/>
    </row>
    <row r="1473" s="109" customFormat="1" ht="19.9" customHeight="1" spans="1:7">
      <c r="A1473" s="197" t="s">
        <v>2057</v>
      </c>
      <c r="B1473" s="198" t="s">
        <v>2058</v>
      </c>
      <c r="C1473" s="199">
        <v>0.78</v>
      </c>
      <c r="D1473" s="199"/>
      <c r="E1473" s="199">
        <v>0.78</v>
      </c>
      <c r="F1473" s="199"/>
      <c r="G1473" s="199"/>
    </row>
    <row r="1474" s="109" customFormat="1" ht="19.9" customHeight="1" spans="1:7">
      <c r="A1474" s="194" t="s">
        <v>2147</v>
      </c>
      <c r="B1474" s="195" t="s">
        <v>2148</v>
      </c>
      <c r="C1474" s="196">
        <v>1137.32</v>
      </c>
      <c r="D1474" s="196">
        <v>1056.41</v>
      </c>
      <c r="E1474" s="196">
        <v>3.45</v>
      </c>
      <c r="F1474" s="196"/>
      <c r="G1474" s="196">
        <v>77.46</v>
      </c>
    </row>
    <row r="1475" s="109" customFormat="1" ht="19.9" customHeight="1" spans="1:7">
      <c r="A1475" s="197" t="s">
        <v>1991</v>
      </c>
      <c r="B1475" s="198" t="s">
        <v>1992</v>
      </c>
      <c r="C1475" s="199">
        <v>1056.41</v>
      </c>
      <c r="D1475" s="199">
        <v>1056.41</v>
      </c>
      <c r="E1475" s="199"/>
      <c r="F1475" s="199"/>
      <c r="G1475" s="199"/>
    </row>
    <row r="1476" s="109" customFormat="1" ht="19.9" customHeight="1" spans="1:7">
      <c r="A1476" s="197" t="s">
        <v>1993</v>
      </c>
      <c r="B1476" s="198" t="s">
        <v>1994</v>
      </c>
      <c r="C1476" s="199">
        <v>125.46</v>
      </c>
      <c r="D1476" s="199">
        <v>125.46</v>
      </c>
      <c r="E1476" s="199"/>
      <c r="F1476" s="199"/>
      <c r="G1476" s="199"/>
    </row>
    <row r="1477" s="109" customFormat="1" ht="19.9" customHeight="1" spans="1:7">
      <c r="A1477" s="197" t="s">
        <v>1995</v>
      </c>
      <c r="B1477" s="198" t="s">
        <v>1996</v>
      </c>
      <c r="C1477" s="199">
        <v>554.23</v>
      </c>
      <c r="D1477" s="199">
        <v>554.23</v>
      </c>
      <c r="E1477" s="199"/>
      <c r="F1477" s="199"/>
      <c r="G1477" s="199"/>
    </row>
    <row r="1478" s="109" customFormat="1" ht="19.9" customHeight="1" spans="1:7">
      <c r="A1478" s="197" t="s">
        <v>1997</v>
      </c>
      <c r="B1478" s="198" t="s">
        <v>1998</v>
      </c>
      <c r="C1478" s="199">
        <v>56.71</v>
      </c>
      <c r="D1478" s="199">
        <v>56.71</v>
      </c>
      <c r="E1478" s="199"/>
      <c r="F1478" s="199"/>
      <c r="G1478" s="199"/>
    </row>
    <row r="1479" s="109" customFormat="1" ht="19.9" customHeight="1" spans="1:7">
      <c r="A1479" s="197" t="s">
        <v>1999</v>
      </c>
      <c r="B1479" s="198" t="s">
        <v>2000</v>
      </c>
      <c r="C1479" s="199">
        <v>16.2</v>
      </c>
      <c r="D1479" s="199">
        <v>16.2</v>
      </c>
      <c r="E1479" s="199"/>
      <c r="F1479" s="199"/>
      <c r="G1479" s="199"/>
    </row>
    <row r="1480" s="109" customFormat="1" ht="19.9" customHeight="1" spans="1:7">
      <c r="A1480" s="197" t="s">
        <v>2001</v>
      </c>
      <c r="B1480" s="198" t="s">
        <v>2002</v>
      </c>
      <c r="C1480" s="199">
        <v>107.18</v>
      </c>
      <c r="D1480" s="199">
        <v>107.18</v>
      </c>
      <c r="E1480" s="199"/>
      <c r="F1480" s="199"/>
      <c r="G1480" s="199"/>
    </row>
    <row r="1481" s="109" customFormat="1" ht="19.9" customHeight="1" spans="1:7">
      <c r="A1481" s="197" t="s">
        <v>2003</v>
      </c>
      <c r="B1481" s="198" t="s">
        <v>2004</v>
      </c>
      <c r="C1481" s="199">
        <v>52.34</v>
      </c>
      <c r="D1481" s="199">
        <v>52.34</v>
      </c>
      <c r="E1481" s="199"/>
      <c r="F1481" s="199"/>
      <c r="G1481" s="199"/>
    </row>
    <row r="1482" s="109" customFormat="1" ht="19.9" customHeight="1" spans="1:7">
      <c r="A1482" s="197" t="s">
        <v>2005</v>
      </c>
      <c r="B1482" s="198" t="s">
        <v>2006</v>
      </c>
      <c r="C1482" s="199">
        <v>10.09</v>
      </c>
      <c r="D1482" s="199">
        <v>10.09</v>
      </c>
      <c r="E1482" s="199"/>
      <c r="F1482" s="199"/>
      <c r="G1482" s="199"/>
    </row>
    <row r="1483" s="109" customFormat="1" ht="19.9" customHeight="1" spans="1:7">
      <c r="A1483" s="197" t="s">
        <v>2007</v>
      </c>
      <c r="B1483" s="198" t="s">
        <v>2008</v>
      </c>
      <c r="C1483" s="199">
        <v>1.56</v>
      </c>
      <c r="D1483" s="199">
        <v>1.56</v>
      </c>
      <c r="E1483" s="199"/>
      <c r="F1483" s="199"/>
      <c r="G1483" s="199"/>
    </row>
    <row r="1484" s="109" customFormat="1" ht="19.9" customHeight="1" spans="1:7">
      <c r="A1484" s="197" t="s">
        <v>2009</v>
      </c>
      <c r="B1484" s="198" t="s">
        <v>2010</v>
      </c>
      <c r="C1484" s="199">
        <v>81.56</v>
      </c>
      <c r="D1484" s="199">
        <v>81.56</v>
      </c>
      <c r="E1484" s="199"/>
      <c r="F1484" s="199"/>
      <c r="G1484" s="199"/>
    </row>
    <row r="1485" s="109" customFormat="1" ht="19.9" customHeight="1" spans="1:7">
      <c r="A1485" s="197" t="s">
        <v>2011</v>
      </c>
      <c r="B1485" s="198" t="s">
        <v>2012</v>
      </c>
      <c r="C1485" s="199">
        <v>5.83</v>
      </c>
      <c r="D1485" s="199">
        <v>5.83</v>
      </c>
      <c r="E1485" s="199"/>
      <c r="F1485" s="199"/>
      <c r="G1485" s="199"/>
    </row>
    <row r="1486" s="109" customFormat="1" ht="19.9" customHeight="1" spans="1:7">
      <c r="A1486" s="197" t="s">
        <v>2013</v>
      </c>
      <c r="B1486" s="198" t="s">
        <v>2014</v>
      </c>
      <c r="C1486" s="199">
        <v>45.25</v>
      </c>
      <c r="D1486" s="199">
        <v>45.25</v>
      </c>
      <c r="E1486" s="199"/>
      <c r="F1486" s="199"/>
      <c r="G1486" s="199"/>
    </row>
    <row r="1487" s="109" customFormat="1" ht="19.9" customHeight="1" spans="1:7">
      <c r="A1487" s="197" t="s">
        <v>2015</v>
      </c>
      <c r="B1487" s="198" t="s">
        <v>2016</v>
      </c>
      <c r="C1487" s="199">
        <v>77.46</v>
      </c>
      <c r="D1487" s="199"/>
      <c r="E1487" s="199"/>
      <c r="F1487" s="199"/>
      <c r="G1487" s="199">
        <v>77.46</v>
      </c>
    </row>
    <row r="1488" s="109" customFormat="1" ht="19.9" customHeight="1" spans="1:7">
      <c r="A1488" s="197" t="s">
        <v>2017</v>
      </c>
      <c r="B1488" s="198" t="s">
        <v>2018</v>
      </c>
      <c r="C1488" s="199">
        <v>4.32</v>
      </c>
      <c r="D1488" s="199"/>
      <c r="E1488" s="199"/>
      <c r="F1488" s="199"/>
      <c r="G1488" s="199">
        <v>4.32</v>
      </c>
    </row>
    <row r="1489" s="109" customFormat="1" ht="19.9" customHeight="1" spans="1:7">
      <c r="A1489" s="197" t="s">
        <v>2019</v>
      </c>
      <c r="B1489" s="198" t="s">
        <v>2020</v>
      </c>
      <c r="C1489" s="199">
        <v>0.81</v>
      </c>
      <c r="D1489" s="199"/>
      <c r="E1489" s="199"/>
      <c r="F1489" s="199"/>
      <c r="G1489" s="199">
        <v>0.81</v>
      </c>
    </row>
    <row r="1490" s="109" customFormat="1" ht="19.9" customHeight="1" spans="1:7">
      <c r="A1490" s="197" t="s">
        <v>2021</v>
      </c>
      <c r="B1490" s="198" t="s">
        <v>2022</v>
      </c>
      <c r="C1490" s="199">
        <v>2.16</v>
      </c>
      <c r="D1490" s="199"/>
      <c r="E1490" s="199"/>
      <c r="F1490" s="199"/>
      <c r="G1490" s="199">
        <v>2.16</v>
      </c>
    </row>
    <row r="1491" s="109" customFormat="1" ht="19.9" customHeight="1" spans="1:7">
      <c r="A1491" s="197" t="s">
        <v>2023</v>
      </c>
      <c r="B1491" s="198" t="s">
        <v>2024</v>
      </c>
      <c r="C1491" s="199">
        <v>1.08</v>
      </c>
      <c r="D1491" s="199"/>
      <c r="E1491" s="199"/>
      <c r="F1491" s="199"/>
      <c r="G1491" s="199">
        <v>1.08</v>
      </c>
    </row>
    <row r="1492" s="109" customFormat="1" ht="19.9" customHeight="1" spans="1:7">
      <c r="A1492" s="197" t="s">
        <v>2025</v>
      </c>
      <c r="B1492" s="198" t="s">
        <v>2026</v>
      </c>
      <c r="C1492" s="199">
        <v>4.86</v>
      </c>
      <c r="D1492" s="199"/>
      <c r="E1492" s="199"/>
      <c r="F1492" s="199"/>
      <c r="G1492" s="199">
        <v>4.86</v>
      </c>
    </row>
    <row r="1493" s="109" customFormat="1" ht="19.9" customHeight="1" spans="1:7">
      <c r="A1493" s="197" t="s">
        <v>2027</v>
      </c>
      <c r="B1493" s="198" t="s">
        <v>2028</v>
      </c>
      <c r="C1493" s="199">
        <v>0.81</v>
      </c>
      <c r="D1493" s="199"/>
      <c r="E1493" s="199"/>
      <c r="F1493" s="199"/>
      <c r="G1493" s="199">
        <v>0.81</v>
      </c>
    </row>
    <row r="1494" s="109" customFormat="1" ht="19.9" customHeight="1" spans="1:7">
      <c r="A1494" s="197" t="s">
        <v>2029</v>
      </c>
      <c r="B1494" s="198" t="s">
        <v>2030</v>
      </c>
      <c r="C1494" s="199">
        <v>1.99</v>
      </c>
      <c r="D1494" s="199"/>
      <c r="E1494" s="199"/>
      <c r="F1494" s="199"/>
      <c r="G1494" s="199">
        <v>1.99</v>
      </c>
    </row>
    <row r="1495" s="109" customFormat="1" ht="19.9" customHeight="1" spans="1:7">
      <c r="A1495" s="197" t="s">
        <v>2031</v>
      </c>
      <c r="B1495" s="198" t="s">
        <v>2032</v>
      </c>
      <c r="C1495" s="199">
        <v>18.63</v>
      </c>
      <c r="D1495" s="199"/>
      <c r="E1495" s="199"/>
      <c r="F1495" s="199"/>
      <c r="G1495" s="199">
        <v>18.63</v>
      </c>
    </row>
    <row r="1496" s="109" customFormat="1" ht="19.9" customHeight="1" spans="1:7">
      <c r="A1496" s="197" t="s">
        <v>2033</v>
      </c>
      <c r="B1496" s="198" t="s">
        <v>2034</v>
      </c>
      <c r="C1496" s="199">
        <v>1.35</v>
      </c>
      <c r="D1496" s="199"/>
      <c r="E1496" s="199"/>
      <c r="F1496" s="199"/>
      <c r="G1496" s="199">
        <v>1.35</v>
      </c>
    </row>
    <row r="1497" s="109" customFormat="1" ht="19.9" customHeight="1" spans="1:7">
      <c r="A1497" s="197" t="s">
        <v>2035</v>
      </c>
      <c r="B1497" s="198" t="s">
        <v>2036</v>
      </c>
      <c r="C1497" s="199">
        <v>1.08</v>
      </c>
      <c r="D1497" s="199"/>
      <c r="E1497" s="199"/>
      <c r="F1497" s="199"/>
      <c r="G1497" s="199">
        <v>1.08</v>
      </c>
    </row>
    <row r="1498" s="109" customFormat="1" ht="19.9" customHeight="1" spans="1:7">
      <c r="A1498" s="197" t="s">
        <v>2037</v>
      </c>
      <c r="B1498" s="198" t="s">
        <v>2038</v>
      </c>
      <c r="C1498" s="199">
        <v>1.62</v>
      </c>
      <c r="D1498" s="199"/>
      <c r="E1498" s="199"/>
      <c r="F1498" s="199"/>
      <c r="G1498" s="199">
        <v>1.62</v>
      </c>
    </row>
    <row r="1499" s="109" customFormat="1" ht="19.9" customHeight="1" spans="1:7">
      <c r="A1499" s="197" t="s">
        <v>2039</v>
      </c>
      <c r="B1499" s="198" t="s">
        <v>2040</v>
      </c>
      <c r="C1499" s="199">
        <v>1.08</v>
      </c>
      <c r="D1499" s="199"/>
      <c r="E1499" s="199"/>
      <c r="F1499" s="199"/>
      <c r="G1499" s="199">
        <v>1.08</v>
      </c>
    </row>
    <row r="1500" s="109" customFormat="1" ht="19.9" customHeight="1" spans="1:7">
      <c r="A1500" s="197" t="s">
        <v>2041</v>
      </c>
      <c r="B1500" s="198" t="s">
        <v>2042</v>
      </c>
      <c r="C1500" s="199">
        <v>1.35</v>
      </c>
      <c r="D1500" s="199"/>
      <c r="E1500" s="199"/>
      <c r="F1500" s="199"/>
      <c r="G1500" s="199">
        <v>1.35</v>
      </c>
    </row>
    <row r="1501" s="109" customFormat="1" ht="19.9" customHeight="1" spans="1:7">
      <c r="A1501" s="197" t="s">
        <v>2043</v>
      </c>
      <c r="B1501" s="198" t="s">
        <v>2044</v>
      </c>
      <c r="C1501" s="199">
        <v>14.51</v>
      </c>
      <c r="D1501" s="199"/>
      <c r="E1501" s="199"/>
      <c r="F1501" s="199"/>
      <c r="G1501" s="199">
        <v>14.51</v>
      </c>
    </row>
    <row r="1502" s="109" customFormat="1" ht="19.9" customHeight="1" spans="1:7">
      <c r="A1502" s="197" t="s">
        <v>2045</v>
      </c>
      <c r="B1502" s="198" t="s">
        <v>2046</v>
      </c>
      <c r="C1502" s="199">
        <v>0.16</v>
      </c>
      <c r="D1502" s="199"/>
      <c r="E1502" s="199"/>
      <c r="F1502" s="199"/>
      <c r="G1502" s="199">
        <v>0.16</v>
      </c>
    </row>
    <row r="1503" s="109" customFormat="1" ht="19.9" customHeight="1" spans="1:7">
      <c r="A1503" s="197" t="s">
        <v>2047</v>
      </c>
      <c r="B1503" s="198" t="s">
        <v>2048</v>
      </c>
      <c r="C1503" s="199">
        <v>17.55</v>
      </c>
      <c r="D1503" s="199"/>
      <c r="E1503" s="199"/>
      <c r="F1503" s="199"/>
      <c r="G1503" s="199">
        <v>17.55</v>
      </c>
    </row>
    <row r="1504" s="109" customFormat="1" ht="19.9" customHeight="1" spans="1:7">
      <c r="A1504" s="197" t="s">
        <v>2049</v>
      </c>
      <c r="B1504" s="198" t="s">
        <v>2050</v>
      </c>
      <c r="C1504" s="199">
        <v>4.1</v>
      </c>
      <c r="D1504" s="199"/>
      <c r="E1504" s="199"/>
      <c r="F1504" s="199"/>
      <c r="G1504" s="199">
        <v>4.1</v>
      </c>
    </row>
    <row r="1505" s="109" customFormat="1" ht="19.9" customHeight="1" spans="1:7">
      <c r="A1505" s="197" t="s">
        <v>2051</v>
      </c>
      <c r="B1505" s="198" t="s">
        <v>2052</v>
      </c>
      <c r="C1505" s="199">
        <v>3.45</v>
      </c>
      <c r="D1505" s="199"/>
      <c r="E1505" s="199">
        <v>3.45</v>
      </c>
      <c r="F1505" s="199"/>
      <c r="G1505" s="199"/>
    </row>
    <row r="1506" s="109" customFormat="1" ht="19.9" customHeight="1" spans="1:7">
      <c r="A1506" s="197" t="s">
        <v>2055</v>
      </c>
      <c r="B1506" s="198" t="s">
        <v>2056</v>
      </c>
      <c r="C1506" s="199">
        <v>1.5</v>
      </c>
      <c r="D1506" s="199"/>
      <c r="E1506" s="199">
        <v>1.5</v>
      </c>
      <c r="F1506" s="199"/>
      <c r="G1506" s="199"/>
    </row>
    <row r="1507" s="109" customFormat="1" ht="19.9" customHeight="1" spans="1:7">
      <c r="A1507" s="197" t="s">
        <v>2057</v>
      </c>
      <c r="B1507" s="198" t="s">
        <v>2058</v>
      </c>
      <c r="C1507" s="199">
        <v>1.95</v>
      </c>
      <c r="D1507" s="199"/>
      <c r="E1507" s="199">
        <v>1.95</v>
      </c>
      <c r="F1507" s="199"/>
      <c r="G1507" s="199"/>
    </row>
    <row r="1508" s="109" customFormat="1" ht="19.9" customHeight="1" spans="1:7">
      <c r="A1508" s="194" t="s">
        <v>2149</v>
      </c>
      <c r="B1508" s="195" t="s">
        <v>2150</v>
      </c>
      <c r="C1508" s="196">
        <v>886.08</v>
      </c>
      <c r="D1508" s="196">
        <v>826.97</v>
      </c>
      <c r="E1508" s="196">
        <v>0.46</v>
      </c>
      <c r="F1508" s="196"/>
      <c r="G1508" s="196">
        <v>58.65</v>
      </c>
    </row>
    <row r="1509" s="109" customFormat="1" ht="19.9" customHeight="1" spans="1:7">
      <c r="A1509" s="197" t="s">
        <v>1991</v>
      </c>
      <c r="B1509" s="198" t="s">
        <v>1992</v>
      </c>
      <c r="C1509" s="199">
        <v>826.97</v>
      </c>
      <c r="D1509" s="199">
        <v>826.97</v>
      </c>
      <c r="E1509" s="199"/>
      <c r="F1509" s="199"/>
      <c r="G1509" s="199"/>
    </row>
    <row r="1510" s="109" customFormat="1" ht="19.9" customHeight="1" spans="1:7">
      <c r="A1510" s="197" t="s">
        <v>1993</v>
      </c>
      <c r="B1510" s="198" t="s">
        <v>1994</v>
      </c>
      <c r="C1510" s="199">
        <v>99.52</v>
      </c>
      <c r="D1510" s="199">
        <v>99.52</v>
      </c>
      <c r="E1510" s="199"/>
      <c r="F1510" s="199"/>
      <c r="G1510" s="199"/>
    </row>
    <row r="1511" s="109" customFormat="1" ht="19.9" customHeight="1" spans="1:7">
      <c r="A1511" s="197" t="s">
        <v>1995</v>
      </c>
      <c r="B1511" s="198" t="s">
        <v>1996</v>
      </c>
      <c r="C1511" s="199">
        <v>430.32</v>
      </c>
      <c r="D1511" s="199">
        <v>430.32</v>
      </c>
      <c r="E1511" s="199"/>
      <c r="F1511" s="199"/>
      <c r="G1511" s="199"/>
    </row>
    <row r="1512" s="109" customFormat="1" ht="19.9" customHeight="1" spans="1:7">
      <c r="A1512" s="197" t="s">
        <v>1997</v>
      </c>
      <c r="B1512" s="198" t="s">
        <v>1998</v>
      </c>
      <c r="C1512" s="199">
        <v>43.4</v>
      </c>
      <c r="D1512" s="199">
        <v>43.4</v>
      </c>
      <c r="E1512" s="199"/>
      <c r="F1512" s="199"/>
      <c r="G1512" s="199"/>
    </row>
    <row r="1513" s="109" customFormat="1" ht="19.9" customHeight="1" spans="1:7">
      <c r="A1513" s="197" t="s">
        <v>1999</v>
      </c>
      <c r="B1513" s="198" t="s">
        <v>2000</v>
      </c>
      <c r="C1513" s="199">
        <v>12</v>
      </c>
      <c r="D1513" s="199">
        <v>12</v>
      </c>
      <c r="E1513" s="199"/>
      <c r="F1513" s="199"/>
      <c r="G1513" s="199"/>
    </row>
    <row r="1514" s="109" customFormat="1" ht="19.9" customHeight="1" spans="1:7">
      <c r="A1514" s="197" t="s">
        <v>2001</v>
      </c>
      <c r="B1514" s="198" t="s">
        <v>2002</v>
      </c>
      <c r="C1514" s="199">
        <v>83.61</v>
      </c>
      <c r="D1514" s="199">
        <v>83.61</v>
      </c>
      <c r="E1514" s="199"/>
      <c r="F1514" s="199"/>
      <c r="G1514" s="199"/>
    </row>
    <row r="1515" s="109" customFormat="1" ht="19.9" customHeight="1" spans="1:7">
      <c r="A1515" s="197" t="s">
        <v>2003</v>
      </c>
      <c r="B1515" s="198" t="s">
        <v>2004</v>
      </c>
      <c r="C1515" s="199">
        <v>40.8</v>
      </c>
      <c r="D1515" s="199">
        <v>40.8</v>
      </c>
      <c r="E1515" s="199"/>
      <c r="F1515" s="199"/>
      <c r="G1515" s="199"/>
    </row>
    <row r="1516" s="109" customFormat="1" ht="19.9" customHeight="1" spans="1:7">
      <c r="A1516" s="197" t="s">
        <v>2005</v>
      </c>
      <c r="B1516" s="198" t="s">
        <v>2006</v>
      </c>
      <c r="C1516" s="199">
        <v>8.95</v>
      </c>
      <c r="D1516" s="199">
        <v>8.95</v>
      </c>
      <c r="E1516" s="199"/>
      <c r="F1516" s="199"/>
      <c r="G1516" s="199"/>
    </row>
    <row r="1517" s="109" customFormat="1" ht="19.9" customHeight="1" spans="1:7">
      <c r="A1517" s="197" t="s">
        <v>2007</v>
      </c>
      <c r="B1517" s="198" t="s">
        <v>2008</v>
      </c>
      <c r="C1517" s="199">
        <v>0.94</v>
      </c>
      <c r="D1517" s="199">
        <v>0.94</v>
      </c>
      <c r="E1517" s="199"/>
      <c r="F1517" s="199"/>
      <c r="G1517" s="199"/>
    </row>
    <row r="1518" s="109" customFormat="1" ht="19.9" customHeight="1" spans="1:7">
      <c r="A1518" s="197" t="s">
        <v>2009</v>
      </c>
      <c r="B1518" s="198" t="s">
        <v>2010</v>
      </c>
      <c r="C1518" s="199">
        <v>63.58</v>
      </c>
      <c r="D1518" s="199">
        <v>63.58</v>
      </c>
      <c r="E1518" s="199"/>
      <c r="F1518" s="199"/>
      <c r="G1518" s="199"/>
    </row>
    <row r="1519" s="109" customFormat="1" ht="19.9" customHeight="1" spans="1:7">
      <c r="A1519" s="197" t="s">
        <v>2011</v>
      </c>
      <c r="B1519" s="198" t="s">
        <v>2012</v>
      </c>
      <c r="C1519" s="199">
        <v>4.32</v>
      </c>
      <c r="D1519" s="199">
        <v>4.32</v>
      </c>
      <c r="E1519" s="199"/>
      <c r="F1519" s="199"/>
      <c r="G1519" s="199"/>
    </row>
    <row r="1520" s="109" customFormat="1" ht="19.9" customHeight="1" spans="1:7">
      <c r="A1520" s="197" t="s">
        <v>2013</v>
      </c>
      <c r="B1520" s="198" t="s">
        <v>2014</v>
      </c>
      <c r="C1520" s="199">
        <v>39.53</v>
      </c>
      <c r="D1520" s="199">
        <v>39.53</v>
      </c>
      <c r="E1520" s="199"/>
      <c r="F1520" s="199"/>
      <c r="G1520" s="199"/>
    </row>
    <row r="1521" s="109" customFormat="1" ht="19.9" customHeight="1" spans="1:7">
      <c r="A1521" s="197" t="s">
        <v>2015</v>
      </c>
      <c r="B1521" s="198" t="s">
        <v>2016</v>
      </c>
      <c r="C1521" s="199">
        <v>58.65</v>
      </c>
      <c r="D1521" s="199"/>
      <c r="E1521" s="199"/>
      <c r="F1521" s="199"/>
      <c r="G1521" s="199">
        <v>58.65</v>
      </c>
    </row>
    <row r="1522" s="109" customFormat="1" ht="19.9" customHeight="1" spans="1:7">
      <c r="A1522" s="197" t="s">
        <v>2017</v>
      </c>
      <c r="B1522" s="198" t="s">
        <v>2018</v>
      </c>
      <c r="C1522" s="199">
        <v>3.2</v>
      </c>
      <c r="D1522" s="199"/>
      <c r="E1522" s="199"/>
      <c r="F1522" s="199"/>
      <c r="G1522" s="199">
        <v>3.2</v>
      </c>
    </row>
    <row r="1523" s="109" customFormat="1" ht="19.9" customHeight="1" spans="1:7">
      <c r="A1523" s="197" t="s">
        <v>2019</v>
      </c>
      <c r="B1523" s="198" t="s">
        <v>2020</v>
      </c>
      <c r="C1523" s="199">
        <v>0.6</v>
      </c>
      <c r="D1523" s="199"/>
      <c r="E1523" s="199"/>
      <c r="F1523" s="199"/>
      <c r="G1523" s="199">
        <v>0.6</v>
      </c>
    </row>
    <row r="1524" s="109" customFormat="1" ht="19.9" customHeight="1" spans="1:7">
      <c r="A1524" s="197" t="s">
        <v>2021</v>
      </c>
      <c r="B1524" s="198" t="s">
        <v>2022</v>
      </c>
      <c r="C1524" s="199">
        <v>1.6</v>
      </c>
      <c r="D1524" s="199"/>
      <c r="E1524" s="199"/>
      <c r="F1524" s="199"/>
      <c r="G1524" s="199">
        <v>1.6</v>
      </c>
    </row>
    <row r="1525" s="109" customFormat="1" ht="19.9" customHeight="1" spans="1:7">
      <c r="A1525" s="197" t="s">
        <v>2023</v>
      </c>
      <c r="B1525" s="198" t="s">
        <v>2024</v>
      </c>
      <c r="C1525" s="199">
        <v>0.8</v>
      </c>
      <c r="D1525" s="199"/>
      <c r="E1525" s="199"/>
      <c r="F1525" s="199"/>
      <c r="G1525" s="199">
        <v>0.8</v>
      </c>
    </row>
    <row r="1526" s="109" customFormat="1" ht="19.9" customHeight="1" spans="1:7">
      <c r="A1526" s="197" t="s">
        <v>2025</v>
      </c>
      <c r="B1526" s="198" t="s">
        <v>2026</v>
      </c>
      <c r="C1526" s="199">
        <v>3.6</v>
      </c>
      <c r="D1526" s="199"/>
      <c r="E1526" s="199"/>
      <c r="F1526" s="199"/>
      <c r="G1526" s="199">
        <v>3.6</v>
      </c>
    </row>
    <row r="1527" s="109" customFormat="1" ht="19.9" customHeight="1" spans="1:7">
      <c r="A1527" s="197" t="s">
        <v>2027</v>
      </c>
      <c r="B1527" s="198" t="s">
        <v>2028</v>
      </c>
      <c r="C1527" s="199">
        <v>0.6</v>
      </c>
      <c r="D1527" s="199"/>
      <c r="E1527" s="199"/>
      <c r="F1527" s="199"/>
      <c r="G1527" s="199">
        <v>0.6</v>
      </c>
    </row>
    <row r="1528" s="109" customFormat="1" ht="19.9" customHeight="1" spans="1:7">
      <c r="A1528" s="197" t="s">
        <v>2029</v>
      </c>
      <c r="B1528" s="198" t="s">
        <v>2030</v>
      </c>
      <c r="C1528" s="199">
        <v>1.86</v>
      </c>
      <c r="D1528" s="199"/>
      <c r="E1528" s="199"/>
      <c r="F1528" s="199"/>
      <c r="G1528" s="199">
        <v>1.86</v>
      </c>
    </row>
    <row r="1529" s="109" customFormat="1" ht="19.9" customHeight="1" spans="1:7">
      <c r="A1529" s="197" t="s">
        <v>2031</v>
      </c>
      <c r="B1529" s="198" t="s">
        <v>2032</v>
      </c>
      <c r="C1529" s="199">
        <v>13.8</v>
      </c>
      <c r="D1529" s="199"/>
      <c r="E1529" s="199"/>
      <c r="F1529" s="199"/>
      <c r="G1529" s="199">
        <v>13.8</v>
      </c>
    </row>
    <row r="1530" s="109" customFormat="1" ht="19.9" customHeight="1" spans="1:7">
      <c r="A1530" s="197" t="s">
        <v>2033</v>
      </c>
      <c r="B1530" s="198" t="s">
        <v>2034</v>
      </c>
      <c r="C1530" s="199">
        <v>1</v>
      </c>
      <c r="D1530" s="199"/>
      <c r="E1530" s="199"/>
      <c r="F1530" s="199"/>
      <c r="G1530" s="199">
        <v>1</v>
      </c>
    </row>
    <row r="1531" s="109" customFormat="1" ht="19.9" customHeight="1" spans="1:7">
      <c r="A1531" s="197" t="s">
        <v>2035</v>
      </c>
      <c r="B1531" s="198" t="s">
        <v>2036</v>
      </c>
      <c r="C1531" s="199">
        <v>0.8</v>
      </c>
      <c r="D1531" s="199"/>
      <c r="E1531" s="199"/>
      <c r="F1531" s="199"/>
      <c r="G1531" s="199">
        <v>0.8</v>
      </c>
    </row>
    <row r="1532" s="109" customFormat="1" ht="19.9" customHeight="1" spans="1:7">
      <c r="A1532" s="197" t="s">
        <v>2037</v>
      </c>
      <c r="B1532" s="198" t="s">
        <v>2038</v>
      </c>
      <c r="C1532" s="199">
        <v>1.2</v>
      </c>
      <c r="D1532" s="199"/>
      <c r="E1532" s="199"/>
      <c r="F1532" s="199"/>
      <c r="G1532" s="199">
        <v>1.2</v>
      </c>
    </row>
    <row r="1533" s="109" customFormat="1" ht="19.9" customHeight="1" spans="1:7">
      <c r="A1533" s="197" t="s">
        <v>2039</v>
      </c>
      <c r="B1533" s="198" t="s">
        <v>2040</v>
      </c>
      <c r="C1533" s="199">
        <v>0.8</v>
      </c>
      <c r="D1533" s="199"/>
      <c r="E1533" s="199"/>
      <c r="F1533" s="199"/>
      <c r="G1533" s="199">
        <v>0.8</v>
      </c>
    </row>
    <row r="1534" s="109" customFormat="1" ht="19.9" customHeight="1" spans="1:7">
      <c r="A1534" s="197" t="s">
        <v>2041</v>
      </c>
      <c r="B1534" s="198" t="s">
        <v>2042</v>
      </c>
      <c r="C1534" s="199">
        <v>1</v>
      </c>
      <c r="D1534" s="199"/>
      <c r="E1534" s="199"/>
      <c r="F1534" s="199"/>
      <c r="G1534" s="199">
        <v>1</v>
      </c>
    </row>
    <row r="1535" s="109" customFormat="1" ht="19.9" customHeight="1" spans="1:7">
      <c r="A1535" s="197" t="s">
        <v>2043</v>
      </c>
      <c r="B1535" s="198" t="s">
        <v>2044</v>
      </c>
      <c r="C1535" s="199">
        <v>11.32</v>
      </c>
      <c r="D1535" s="199"/>
      <c r="E1535" s="199"/>
      <c r="F1535" s="199"/>
      <c r="G1535" s="199">
        <v>11.32</v>
      </c>
    </row>
    <row r="1536" s="109" customFormat="1" ht="19.9" customHeight="1" spans="1:7">
      <c r="A1536" s="197" t="s">
        <v>2045</v>
      </c>
      <c r="B1536" s="198" t="s">
        <v>2046</v>
      </c>
      <c r="C1536" s="199">
        <v>0.12</v>
      </c>
      <c r="D1536" s="199"/>
      <c r="E1536" s="199"/>
      <c r="F1536" s="199"/>
      <c r="G1536" s="199">
        <v>0.12</v>
      </c>
    </row>
    <row r="1537" s="109" customFormat="1" ht="19.9" customHeight="1" spans="1:7">
      <c r="A1537" s="197" t="s">
        <v>2047</v>
      </c>
      <c r="B1537" s="198" t="s">
        <v>2048</v>
      </c>
      <c r="C1537" s="199">
        <v>13</v>
      </c>
      <c r="D1537" s="199"/>
      <c r="E1537" s="199"/>
      <c r="F1537" s="199"/>
      <c r="G1537" s="199">
        <v>13</v>
      </c>
    </row>
    <row r="1538" s="109" customFormat="1" ht="19.9" customHeight="1" spans="1:7">
      <c r="A1538" s="197" t="s">
        <v>2049</v>
      </c>
      <c r="B1538" s="198" t="s">
        <v>2050</v>
      </c>
      <c r="C1538" s="199">
        <v>3.35</v>
      </c>
      <c r="D1538" s="199"/>
      <c r="E1538" s="199"/>
      <c r="F1538" s="199"/>
      <c r="G1538" s="199">
        <v>3.35</v>
      </c>
    </row>
    <row r="1539" s="109" customFormat="1" ht="19.9" customHeight="1" spans="1:7">
      <c r="A1539" s="197" t="s">
        <v>2051</v>
      </c>
      <c r="B1539" s="198" t="s">
        <v>2052</v>
      </c>
      <c r="C1539" s="199">
        <v>0.46</v>
      </c>
      <c r="D1539" s="199"/>
      <c r="E1539" s="199">
        <v>0.46</v>
      </c>
      <c r="F1539" s="199"/>
      <c r="G1539" s="199"/>
    </row>
    <row r="1540" s="109" customFormat="1" ht="19.9" customHeight="1" spans="1:7">
      <c r="A1540" s="197" t="s">
        <v>2055</v>
      </c>
      <c r="B1540" s="198" t="s">
        <v>2056</v>
      </c>
      <c r="C1540" s="199">
        <v>0.2</v>
      </c>
      <c r="D1540" s="199"/>
      <c r="E1540" s="199">
        <v>0.2</v>
      </c>
      <c r="F1540" s="199"/>
      <c r="G1540" s="199"/>
    </row>
    <row r="1541" s="109" customFormat="1" ht="19.9" customHeight="1" spans="1:7">
      <c r="A1541" s="197" t="s">
        <v>2057</v>
      </c>
      <c r="B1541" s="198" t="s">
        <v>2058</v>
      </c>
      <c r="C1541" s="199">
        <v>0.26</v>
      </c>
      <c r="D1541" s="199"/>
      <c r="E1541" s="199">
        <v>0.26</v>
      </c>
      <c r="F1541" s="199"/>
      <c r="G1541" s="199"/>
    </row>
    <row r="1542" s="109" customFormat="1" ht="19.9" customHeight="1" spans="1:7">
      <c r="A1542" s="194" t="s">
        <v>2151</v>
      </c>
      <c r="B1542" s="195" t="s">
        <v>2152</v>
      </c>
      <c r="C1542" s="196">
        <v>1271.92</v>
      </c>
      <c r="D1542" s="196">
        <v>1203.15</v>
      </c>
      <c r="E1542" s="196">
        <v>3.68</v>
      </c>
      <c r="F1542" s="196"/>
      <c r="G1542" s="196">
        <v>65.09</v>
      </c>
    </row>
    <row r="1543" s="109" customFormat="1" ht="19.9" customHeight="1" spans="1:7">
      <c r="A1543" s="197" t="s">
        <v>1991</v>
      </c>
      <c r="B1543" s="198" t="s">
        <v>1992</v>
      </c>
      <c r="C1543" s="199">
        <v>1203.15</v>
      </c>
      <c r="D1543" s="199">
        <v>1203.15</v>
      </c>
      <c r="E1543" s="199"/>
      <c r="F1543" s="199"/>
      <c r="G1543" s="199"/>
    </row>
    <row r="1544" s="109" customFormat="1" ht="19.9" customHeight="1" spans="1:7">
      <c r="A1544" s="197" t="s">
        <v>1993</v>
      </c>
      <c r="B1544" s="198" t="s">
        <v>1994</v>
      </c>
      <c r="C1544" s="199">
        <v>87.6</v>
      </c>
      <c r="D1544" s="199">
        <v>87.6</v>
      </c>
      <c r="E1544" s="199"/>
      <c r="F1544" s="199"/>
      <c r="G1544" s="199"/>
    </row>
    <row r="1545" s="109" customFormat="1" ht="19.9" customHeight="1" spans="1:7">
      <c r="A1545" s="197" t="s">
        <v>1995</v>
      </c>
      <c r="B1545" s="198" t="s">
        <v>1996</v>
      </c>
      <c r="C1545" s="199">
        <v>812.53</v>
      </c>
      <c r="D1545" s="199">
        <v>812.53</v>
      </c>
      <c r="E1545" s="199"/>
      <c r="F1545" s="199"/>
      <c r="G1545" s="199"/>
    </row>
    <row r="1546" s="109" customFormat="1" ht="19.9" customHeight="1" spans="1:7">
      <c r="A1546" s="197" t="s">
        <v>1997</v>
      </c>
      <c r="B1546" s="198" t="s">
        <v>1998</v>
      </c>
      <c r="C1546" s="199">
        <v>74.39</v>
      </c>
      <c r="D1546" s="199">
        <v>74.39</v>
      </c>
      <c r="E1546" s="199"/>
      <c r="F1546" s="199"/>
      <c r="G1546" s="199"/>
    </row>
    <row r="1547" s="109" customFormat="1" ht="19.9" customHeight="1" spans="1:7">
      <c r="A1547" s="197" t="s">
        <v>1999</v>
      </c>
      <c r="B1547" s="198" t="s">
        <v>2000</v>
      </c>
      <c r="C1547" s="199">
        <v>10.8</v>
      </c>
      <c r="D1547" s="199">
        <v>10.8</v>
      </c>
      <c r="E1547" s="199"/>
      <c r="F1547" s="199"/>
      <c r="G1547" s="199"/>
    </row>
    <row r="1548" s="109" customFormat="1" ht="19.9" customHeight="1" spans="1:7">
      <c r="A1548" s="197" t="s">
        <v>2001</v>
      </c>
      <c r="B1548" s="198" t="s">
        <v>2002</v>
      </c>
      <c r="C1548" s="199">
        <v>76.99</v>
      </c>
      <c r="D1548" s="199">
        <v>76.99</v>
      </c>
      <c r="E1548" s="199"/>
      <c r="F1548" s="199"/>
      <c r="G1548" s="199"/>
    </row>
    <row r="1549" s="109" customFormat="1" ht="19.9" customHeight="1" spans="1:7">
      <c r="A1549" s="197" t="s">
        <v>2003</v>
      </c>
      <c r="B1549" s="198" t="s">
        <v>2004</v>
      </c>
      <c r="C1549" s="199">
        <v>37.55</v>
      </c>
      <c r="D1549" s="199">
        <v>37.55</v>
      </c>
      <c r="E1549" s="199"/>
      <c r="F1549" s="199"/>
      <c r="G1549" s="199"/>
    </row>
    <row r="1550" s="109" customFormat="1" ht="19.9" customHeight="1" spans="1:7">
      <c r="A1550" s="197" t="s">
        <v>2005</v>
      </c>
      <c r="B1550" s="198" t="s">
        <v>2006</v>
      </c>
      <c r="C1550" s="199">
        <v>9.3</v>
      </c>
      <c r="D1550" s="199">
        <v>9.3</v>
      </c>
      <c r="E1550" s="199"/>
      <c r="F1550" s="199"/>
      <c r="G1550" s="199"/>
    </row>
    <row r="1551" s="109" customFormat="1" ht="19.9" customHeight="1" spans="1:7">
      <c r="A1551" s="197" t="s">
        <v>2007</v>
      </c>
      <c r="B1551" s="198" t="s">
        <v>2008</v>
      </c>
      <c r="C1551" s="199">
        <v>0.49</v>
      </c>
      <c r="D1551" s="199">
        <v>0.49</v>
      </c>
      <c r="E1551" s="199"/>
      <c r="F1551" s="199"/>
      <c r="G1551" s="199"/>
    </row>
    <row r="1552" s="109" customFormat="1" ht="19.9" customHeight="1" spans="1:7">
      <c r="A1552" s="197" t="s">
        <v>2009</v>
      </c>
      <c r="B1552" s="198" t="s">
        <v>2010</v>
      </c>
      <c r="C1552" s="199">
        <v>58.53</v>
      </c>
      <c r="D1552" s="199">
        <v>58.53</v>
      </c>
      <c r="E1552" s="199"/>
      <c r="F1552" s="199"/>
      <c r="G1552" s="199"/>
    </row>
    <row r="1553" s="109" customFormat="1" ht="19.9" customHeight="1" spans="1:7">
      <c r="A1553" s="197" t="s">
        <v>2011</v>
      </c>
      <c r="B1553" s="198" t="s">
        <v>2012</v>
      </c>
      <c r="C1553" s="199">
        <v>3.89</v>
      </c>
      <c r="D1553" s="199">
        <v>3.89</v>
      </c>
      <c r="E1553" s="199"/>
      <c r="F1553" s="199"/>
      <c r="G1553" s="199"/>
    </row>
    <row r="1554" s="109" customFormat="1" ht="19.9" customHeight="1" spans="1:7">
      <c r="A1554" s="197" t="s">
        <v>2013</v>
      </c>
      <c r="B1554" s="198" t="s">
        <v>2014</v>
      </c>
      <c r="C1554" s="199">
        <v>31.08</v>
      </c>
      <c r="D1554" s="199">
        <v>31.08</v>
      </c>
      <c r="E1554" s="199"/>
      <c r="F1554" s="199"/>
      <c r="G1554" s="199"/>
    </row>
    <row r="1555" s="109" customFormat="1" ht="19.9" customHeight="1" spans="1:7">
      <c r="A1555" s="197" t="s">
        <v>2015</v>
      </c>
      <c r="B1555" s="198" t="s">
        <v>2016</v>
      </c>
      <c r="C1555" s="199">
        <v>65.09</v>
      </c>
      <c r="D1555" s="199"/>
      <c r="E1555" s="199"/>
      <c r="F1555" s="199"/>
      <c r="G1555" s="199">
        <v>65.09</v>
      </c>
    </row>
    <row r="1556" s="109" customFormat="1" ht="19.9" customHeight="1" spans="1:7">
      <c r="A1556" s="197" t="s">
        <v>2017</v>
      </c>
      <c r="B1556" s="198" t="s">
        <v>2018</v>
      </c>
      <c r="C1556" s="199">
        <v>2.88</v>
      </c>
      <c r="D1556" s="199"/>
      <c r="E1556" s="199"/>
      <c r="F1556" s="199"/>
      <c r="G1556" s="199">
        <v>2.88</v>
      </c>
    </row>
    <row r="1557" s="109" customFormat="1" ht="19.9" customHeight="1" spans="1:7">
      <c r="A1557" s="197" t="s">
        <v>2019</v>
      </c>
      <c r="B1557" s="198" t="s">
        <v>2020</v>
      </c>
      <c r="C1557" s="199">
        <v>0.54</v>
      </c>
      <c r="D1557" s="199"/>
      <c r="E1557" s="199"/>
      <c r="F1557" s="199"/>
      <c r="G1557" s="199">
        <v>0.54</v>
      </c>
    </row>
    <row r="1558" s="109" customFormat="1" ht="19.9" customHeight="1" spans="1:7">
      <c r="A1558" s="197" t="s">
        <v>2021</v>
      </c>
      <c r="B1558" s="198" t="s">
        <v>2022</v>
      </c>
      <c r="C1558" s="199">
        <v>1.44</v>
      </c>
      <c r="D1558" s="199"/>
      <c r="E1558" s="199"/>
      <c r="F1558" s="199"/>
      <c r="G1558" s="199">
        <v>1.44</v>
      </c>
    </row>
    <row r="1559" s="109" customFormat="1" ht="19.9" customHeight="1" spans="1:7">
      <c r="A1559" s="197" t="s">
        <v>2023</v>
      </c>
      <c r="B1559" s="198" t="s">
        <v>2024</v>
      </c>
      <c r="C1559" s="199">
        <v>0.72</v>
      </c>
      <c r="D1559" s="199"/>
      <c r="E1559" s="199"/>
      <c r="F1559" s="199"/>
      <c r="G1559" s="199">
        <v>0.72</v>
      </c>
    </row>
    <row r="1560" s="109" customFormat="1" ht="19.9" customHeight="1" spans="1:7">
      <c r="A1560" s="197" t="s">
        <v>2025</v>
      </c>
      <c r="B1560" s="198" t="s">
        <v>2026</v>
      </c>
      <c r="C1560" s="199">
        <v>3.24</v>
      </c>
      <c r="D1560" s="199"/>
      <c r="E1560" s="199"/>
      <c r="F1560" s="199"/>
      <c r="G1560" s="199">
        <v>3.24</v>
      </c>
    </row>
    <row r="1561" s="109" customFormat="1" ht="19.9" customHeight="1" spans="1:7">
      <c r="A1561" s="197" t="s">
        <v>2027</v>
      </c>
      <c r="B1561" s="198" t="s">
        <v>2028</v>
      </c>
      <c r="C1561" s="199">
        <v>0.54</v>
      </c>
      <c r="D1561" s="199"/>
      <c r="E1561" s="199"/>
      <c r="F1561" s="199"/>
      <c r="G1561" s="199">
        <v>0.54</v>
      </c>
    </row>
    <row r="1562" s="109" customFormat="1" ht="19.9" customHeight="1" spans="1:7">
      <c r="A1562" s="197" t="s">
        <v>2029</v>
      </c>
      <c r="B1562" s="198" t="s">
        <v>2030</v>
      </c>
      <c r="C1562" s="199">
        <v>4.84</v>
      </c>
      <c r="D1562" s="199"/>
      <c r="E1562" s="199"/>
      <c r="F1562" s="199"/>
      <c r="G1562" s="199">
        <v>4.84</v>
      </c>
    </row>
    <row r="1563" s="109" customFormat="1" ht="19.9" customHeight="1" spans="1:7">
      <c r="A1563" s="197" t="s">
        <v>2031</v>
      </c>
      <c r="B1563" s="198" t="s">
        <v>2032</v>
      </c>
      <c r="C1563" s="199">
        <v>12.42</v>
      </c>
      <c r="D1563" s="199"/>
      <c r="E1563" s="199"/>
      <c r="F1563" s="199"/>
      <c r="G1563" s="199">
        <v>12.42</v>
      </c>
    </row>
    <row r="1564" s="109" customFormat="1" ht="19.9" customHeight="1" spans="1:7">
      <c r="A1564" s="197" t="s">
        <v>2033</v>
      </c>
      <c r="B1564" s="198" t="s">
        <v>2034</v>
      </c>
      <c r="C1564" s="199">
        <v>0.9</v>
      </c>
      <c r="D1564" s="199"/>
      <c r="E1564" s="199"/>
      <c r="F1564" s="199"/>
      <c r="G1564" s="199">
        <v>0.9</v>
      </c>
    </row>
    <row r="1565" s="109" customFormat="1" ht="19.9" customHeight="1" spans="1:7">
      <c r="A1565" s="197" t="s">
        <v>2035</v>
      </c>
      <c r="B1565" s="198" t="s">
        <v>2036</v>
      </c>
      <c r="C1565" s="199">
        <v>0.72</v>
      </c>
      <c r="D1565" s="199"/>
      <c r="E1565" s="199"/>
      <c r="F1565" s="199"/>
      <c r="G1565" s="199">
        <v>0.72</v>
      </c>
    </row>
    <row r="1566" s="109" customFormat="1" ht="19.9" customHeight="1" spans="1:7">
      <c r="A1566" s="197" t="s">
        <v>2037</v>
      </c>
      <c r="B1566" s="198" t="s">
        <v>2038</v>
      </c>
      <c r="C1566" s="199">
        <v>1.08</v>
      </c>
      <c r="D1566" s="199"/>
      <c r="E1566" s="199"/>
      <c r="F1566" s="199"/>
      <c r="G1566" s="199">
        <v>1.08</v>
      </c>
    </row>
    <row r="1567" s="109" customFormat="1" ht="19.9" customHeight="1" spans="1:7">
      <c r="A1567" s="197" t="s">
        <v>2039</v>
      </c>
      <c r="B1567" s="198" t="s">
        <v>2040</v>
      </c>
      <c r="C1567" s="199">
        <v>0.72</v>
      </c>
      <c r="D1567" s="199"/>
      <c r="E1567" s="199"/>
      <c r="F1567" s="199"/>
      <c r="G1567" s="199">
        <v>0.72</v>
      </c>
    </row>
    <row r="1568" s="109" customFormat="1" ht="19.9" customHeight="1" spans="1:7">
      <c r="A1568" s="197" t="s">
        <v>2041</v>
      </c>
      <c r="B1568" s="198" t="s">
        <v>2042</v>
      </c>
      <c r="C1568" s="199">
        <v>0.9</v>
      </c>
      <c r="D1568" s="199"/>
      <c r="E1568" s="199"/>
      <c r="F1568" s="199"/>
      <c r="G1568" s="199">
        <v>0.9</v>
      </c>
    </row>
    <row r="1569" s="109" customFormat="1" ht="19.9" customHeight="1" spans="1:7">
      <c r="A1569" s="197" t="s">
        <v>2043</v>
      </c>
      <c r="B1569" s="198" t="s">
        <v>2044</v>
      </c>
      <c r="C1569" s="199">
        <v>19.36</v>
      </c>
      <c r="D1569" s="199"/>
      <c r="E1569" s="199"/>
      <c r="F1569" s="199"/>
      <c r="G1569" s="199">
        <v>19.36</v>
      </c>
    </row>
    <row r="1570" s="109" customFormat="1" ht="19.9" customHeight="1" spans="1:7">
      <c r="A1570" s="197" t="s">
        <v>2045</v>
      </c>
      <c r="B1570" s="198" t="s">
        <v>2046</v>
      </c>
      <c r="C1570" s="199">
        <v>0.11</v>
      </c>
      <c r="D1570" s="199"/>
      <c r="E1570" s="199"/>
      <c r="F1570" s="199"/>
      <c r="G1570" s="199">
        <v>0.11</v>
      </c>
    </row>
    <row r="1571" s="109" customFormat="1" ht="19.9" customHeight="1" spans="1:7">
      <c r="A1571" s="197" t="s">
        <v>2047</v>
      </c>
      <c r="B1571" s="198" t="s">
        <v>2048</v>
      </c>
      <c r="C1571" s="199">
        <v>11.7</v>
      </c>
      <c r="D1571" s="199"/>
      <c r="E1571" s="199"/>
      <c r="F1571" s="199"/>
      <c r="G1571" s="199">
        <v>11.7</v>
      </c>
    </row>
    <row r="1572" s="109" customFormat="1" ht="19.9" customHeight="1" spans="1:7">
      <c r="A1572" s="197" t="s">
        <v>2049</v>
      </c>
      <c r="B1572" s="198" t="s">
        <v>2050</v>
      </c>
      <c r="C1572" s="199">
        <v>2.98</v>
      </c>
      <c r="D1572" s="199"/>
      <c r="E1572" s="199"/>
      <c r="F1572" s="199"/>
      <c r="G1572" s="199">
        <v>2.98</v>
      </c>
    </row>
    <row r="1573" s="109" customFormat="1" ht="19.9" customHeight="1" spans="1:7">
      <c r="A1573" s="197" t="s">
        <v>2051</v>
      </c>
      <c r="B1573" s="198" t="s">
        <v>2052</v>
      </c>
      <c r="C1573" s="199">
        <v>3.68</v>
      </c>
      <c r="D1573" s="199"/>
      <c r="E1573" s="199">
        <v>3.68</v>
      </c>
      <c r="F1573" s="199"/>
      <c r="G1573" s="199"/>
    </row>
    <row r="1574" s="109" customFormat="1" ht="19.9" customHeight="1" spans="1:7">
      <c r="A1574" s="197" t="s">
        <v>2055</v>
      </c>
      <c r="B1574" s="198" t="s">
        <v>2056</v>
      </c>
      <c r="C1574" s="199">
        <v>1.6</v>
      </c>
      <c r="D1574" s="199"/>
      <c r="E1574" s="199">
        <v>1.6</v>
      </c>
      <c r="F1574" s="199"/>
      <c r="G1574" s="199"/>
    </row>
    <row r="1575" s="109" customFormat="1" ht="19.9" customHeight="1" spans="1:7">
      <c r="A1575" s="197" t="s">
        <v>2057</v>
      </c>
      <c r="B1575" s="198" t="s">
        <v>2058</v>
      </c>
      <c r="C1575" s="199">
        <v>2.08</v>
      </c>
      <c r="D1575" s="199"/>
      <c r="E1575" s="199">
        <v>2.08</v>
      </c>
      <c r="F1575" s="199"/>
      <c r="G1575" s="199"/>
    </row>
    <row r="1576" s="109" customFormat="1" ht="19.9" customHeight="1" spans="1:7">
      <c r="A1576" s="194" t="s">
        <v>2153</v>
      </c>
      <c r="B1576" s="195" t="s">
        <v>2154</v>
      </c>
      <c r="C1576" s="196">
        <v>592.78</v>
      </c>
      <c r="D1576" s="196">
        <v>545.65</v>
      </c>
      <c r="E1576" s="196">
        <v>1.38</v>
      </c>
      <c r="F1576" s="196"/>
      <c r="G1576" s="196">
        <v>45.75</v>
      </c>
    </row>
    <row r="1577" s="109" customFormat="1" ht="19.9" customHeight="1" spans="1:7">
      <c r="A1577" s="197" t="s">
        <v>1991</v>
      </c>
      <c r="B1577" s="198" t="s">
        <v>1992</v>
      </c>
      <c r="C1577" s="199">
        <v>545.65</v>
      </c>
      <c r="D1577" s="199">
        <v>545.65</v>
      </c>
      <c r="E1577" s="199"/>
      <c r="F1577" s="199"/>
      <c r="G1577" s="199"/>
    </row>
    <row r="1578" s="109" customFormat="1" ht="19.9" customHeight="1" spans="1:7">
      <c r="A1578" s="197" t="s">
        <v>1993</v>
      </c>
      <c r="B1578" s="198" t="s">
        <v>1994</v>
      </c>
      <c r="C1578" s="199">
        <v>60.15</v>
      </c>
      <c r="D1578" s="199">
        <v>60.15</v>
      </c>
      <c r="E1578" s="199"/>
      <c r="F1578" s="199"/>
      <c r="G1578" s="199"/>
    </row>
    <row r="1579" s="109" customFormat="1" ht="19.9" customHeight="1" spans="1:7">
      <c r="A1579" s="197" t="s">
        <v>1995</v>
      </c>
      <c r="B1579" s="198" t="s">
        <v>1996</v>
      </c>
      <c r="C1579" s="199">
        <v>276.72</v>
      </c>
      <c r="D1579" s="199">
        <v>276.72</v>
      </c>
      <c r="E1579" s="199"/>
      <c r="F1579" s="199"/>
      <c r="G1579" s="199"/>
    </row>
    <row r="1580" s="109" customFormat="1" ht="19.9" customHeight="1" spans="1:7">
      <c r="A1580" s="197" t="s">
        <v>1997</v>
      </c>
      <c r="B1580" s="198" t="s">
        <v>1998</v>
      </c>
      <c r="C1580" s="199">
        <v>27.67</v>
      </c>
      <c r="D1580" s="199">
        <v>27.67</v>
      </c>
      <c r="E1580" s="199"/>
      <c r="F1580" s="199"/>
      <c r="G1580" s="199"/>
    </row>
    <row r="1581" s="109" customFormat="1" ht="19.9" customHeight="1" spans="1:7">
      <c r="A1581" s="197" t="s">
        <v>1999</v>
      </c>
      <c r="B1581" s="198" t="s">
        <v>2000</v>
      </c>
      <c r="C1581" s="199">
        <v>9.6</v>
      </c>
      <c r="D1581" s="199">
        <v>9.6</v>
      </c>
      <c r="E1581" s="199"/>
      <c r="F1581" s="199"/>
      <c r="G1581" s="199"/>
    </row>
    <row r="1582" s="109" customFormat="1" ht="19.9" customHeight="1" spans="1:7">
      <c r="A1582" s="197" t="s">
        <v>2001</v>
      </c>
      <c r="B1582" s="198" t="s">
        <v>2002</v>
      </c>
      <c r="C1582" s="199">
        <v>52.97</v>
      </c>
      <c r="D1582" s="199">
        <v>52.97</v>
      </c>
      <c r="E1582" s="199"/>
      <c r="F1582" s="199"/>
      <c r="G1582" s="199"/>
    </row>
    <row r="1583" s="109" customFormat="1" ht="19.9" customHeight="1" spans="1:7">
      <c r="A1583" s="197" t="s">
        <v>2003</v>
      </c>
      <c r="B1583" s="198" t="s">
        <v>2004</v>
      </c>
      <c r="C1583" s="199">
        <v>25.94</v>
      </c>
      <c r="D1583" s="199">
        <v>25.94</v>
      </c>
      <c r="E1583" s="199"/>
      <c r="F1583" s="199"/>
      <c r="G1583" s="199"/>
    </row>
    <row r="1584" s="109" customFormat="1" ht="19.9" customHeight="1" spans="1:7">
      <c r="A1584" s="197" t="s">
        <v>2005</v>
      </c>
      <c r="B1584" s="198" t="s">
        <v>2006</v>
      </c>
      <c r="C1584" s="199">
        <v>4.91</v>
      </c>
      <c r="D1584" s="199">
        <v>4.91</v>
      </c>
      <c r="E1584" s="199"/>
      <c r="F1584" s="199"/>
      <c r="G1584" s="199"/>
    </row>
    <row r="1585" s="109" customFormat="1" ht="19.9" customHeight="1" spans="1:7">
      <c r="A1585" s="197" t="s">
        <v>2007</v>
      </c>
      <c r="B1585" s="198" t="s">
        <v>2008</v>
      </c>
      <c r="C1585" s="199">
        <v>0.71</v>
      </c>
      <c r="D1585" s="199">
        <v>0.71</v>
      </c>
      <c r="E1585" s="199"/>
      <c r="F1585" s="199"/>
      <c r="G1585" s="199"/>
    </row>
    <row r="1586" s="109" customFormat="1" ht="19.9" customHeight="1" spans="1:7">
      <c r="A1586" s="197" t="s">
        <v>2009</v>
      </c>
      <c r="B1586" s="198" t="s">
        <v>2010</v>
      </c>
      <c r="C1586" s="199">
        <v>40.43</v>
      </c>
      <c r="D1586" s="199">
        <v>40.43</v>
      </c>
      <c r="E1586" s="199"/>
      <c r="F1586" s="199"/>
      <c r="G1586" s="199"/>
    </row>
    <row r="1587" s="109" customFormat="1" ht="19.9" customHeight="1" spans="1:7">
      <c r="A1587" s="197" t="s">
        <v>2011</v>
      </c>
      <c r="B1587" s="198" t="s">
        <v>2012</v>
      </c>
      <c r="C1587" s="199">
        <v>3.46</v>
      </c>
      <c r="D1587" s="199">
        <v>3.46</v>
      </c>
      <c r="E1587" s="199"/>
      <c r="F1587" s="199"/>
      <c r="G1587" s="199"/>
    </row>
    <row r="1588" s="109" customFormat="1" ht="19.9" customHeight="1" spans="1:7">
      <c r="A1588" s="197" t="s">
        <v>2013</v>
      </c>
      <c r="B1588" s="198" t="s">
        <v>2014</v>
      </c>
      <c r="C1588" s="199">
        <v>43.09</v>
      </c>
      <c r="D1588" s="199">
        <v>43.09</v>
      </c>
      <c r="E1588" s="199"/>
      <c r="F1588" s="199"/>
      <c r="G1588" s="199"/>
    </row>
    <row r="1589" s="109" customFormat="1" ht="19.9" customHeight="1" spans="1:7">
      <c r="A1589" s="197" t="s">
        <v>2015</v>
      </c>
      <c r="B1589" s="198" t="s">
        <v>2016</v>
      </c>
      <c r="C1589" s="199">
        <v>45.75</v>
      </c>
      <c r="D1589" s="199"/>
      <c r="E1589" s="199"/>
      <c r="F1589" s="199"/>
      <c r="G1589" s="199">
        <v>45.75</v>
      </c>
    </row>
    <row r="1590" s="109" customFormat="1" ht="19.9" customHeight="1" spans="1:7">
      <c r="A1590" s="197" t="s">
        <v>2017</v>
      </c>
      <c r="B1590" s="198" t="s">
        <v>2018</v>
      </c>
      <c r="C1590" s="199">
        <v>2.56</v>
      </c>
      <c r="D1590" s="199"/>
      <c r="E1590" s="199"/>
      <c r="F1590" s="199"/>
      <c r="G1590" s="199">
        <v>2.56</v>
      </c>
    </row>
    <row r="1591" s="109" customFormat="1" ht="19.9" customHeight="1" spans="1:7">
      <c r="A1591" s="197" t="s">
        <v>2019</v>
      </c>
      <c r="B1591" s="198" t="s">
        <v>2020</v>
      </c>
      <c r="C1591" s="199">
        <v>0.48</v>
      </c>
      <c r="D1591" s="199"/>
      <c r="E1591" s="199"/>
      <c r="F1591" s="199"/>
      <c r="G1591" s="199">
        <v>0.48</v>
      </c>
    </row>
    <row r="1592" s="109" customFormat="1" ht="19.9" customHeight="1" spans="1:7">
      <c r="A1592" s="197" t="s">
        <v>2021</v>
      </c>
      <c r="B1592" s="198" t="s">
        <v>2022</v>
      </c>
      <c r="C1592" s="199">
        <v>1.28</v>
      </c>
      <c r="D1592" s="199"/>
      <c r="E1592" s="199"/>
      <c r="F1592" s="199"/>
      <c r="G1592" s="199">
        <v>1.28</v>
      </c>
    </row>
    <row r="1593" s="109" customFormat="1" ht="19.9" customHeight="1" spans="1:7">
      <c r="A1593" s="197" t="s">
        <v>2023</v>
      </c>
      <c r="B1593" s="198" t="s">
        <v>2024</v>
      </c>
      <c r="C1593" s="199">
        <v>0.64</v>
      </c>
      <c r="D1593" s="199"/>
      <c r="E1593" s="199"/>
      <c r="F1593" s="199"/>
      <c r="G1593" s="199">
        <v>0.64</v>
      </c>
    </row>
    <row r="1594" s="109" customFormat="1" ht="19.9" customHeight="1" spans="1:7">
      <c r="A1594" s="197" t="s">
        <v>2025</v>
      </c>
      <c r="B1594" s="198" t="s">
        <v>2026</v>
      </c>
      <c r="C1594" s="199">
        <v>2.88</v>
      </c>
      <c r="D1594" s="199"/>
      <c r="E1594" s="199"/>
      <c r="F1594" s="199"/>
      <c r="G1594" s="199">
        <v>2.88</v>
      </c>
    </row>
    <row r="1595" s="109" customFormat="1" ht="19.9" customHeight="1" spans="1:7">
      <c r="A1595" s="197" t="s">
        <v>2027</v>
      </c>
      <c r="B1595" s="198" t="s">
        <v>2028</v>
      </c>
      <c r="C1595" s="199">
        <v>0.48</v>
      </c>
      <c r="D1595" s="199"/>
      <c r="E1595" s="199"/>
      <c r="F1595" s="199"/>
      <c r="G1595" s="199">
        <v>0.48</v>
      </c>
    </row>
    <row r="1596" s="109" customFormat="1" ht="19.9" customHeight="1" spans="1:7">
      <c r="A1596" s="197" t="s">
        <v>2029</v>
      </c>
      <c r="B1596" s="198" t="s">
        <v>2030</v>
      </c>
      <c r="C1596" s="199">
        <v>2.93</v>
      </c>
      <c r="D1596" s="199"/>
      <c r="E1596" s="199"/>
      <c r="F1596" s="199"/>
      <c r="G1596" s="199">
        <v>2.93</v>
      </c>
    </row>
    <row r="1597" s="109" customFormat="1" ht="19.9" customHeight="1" spans="1:7">
      <c r="A1597" s="197" t="s">
        <v>2031</v>
      </c>
      <c r="B1597" s="198" t="s">
        <v>2032</v>
      </c>
      <c r="C1597" s="199">
        <v>11.04</v>
      </c>
      <c r="D1597" s="199"/>
      <c r="E1597" s="199"/>
      <c r="F1597" s="199"/>
      <c r="G1597" s="199">
        <v>11.04</v>
      </c>
    </row>
    <row r="1598" s="109" customFormat="1" ht="19.9" customHeight="1" spans="1:7">
      <c r="A1598" s="197" t="s">
        <v>2033</v>
      </c>
      <c r="B1598" s="198" t="s">
        <v>2034</v>
      </c>
      <c r="C1598" s="199">
        <v>0.8</v>
      </c>
      <c r="D1598" s="199"/>
      <c r="E1598" s="199"/>
      <c r="F1598" s="199"/>
      <c r="G1598" s="199">
        <v>0.8</v>
      </c>
    </row>
    <row r="1599" s="109" customFormat="1" ht="19.9" customHeight="1" spans="1:7">
      <c r="A1599" s="197" t="s">
        <v>2035</v>
      </c>
      <c r="B1599" s="198" t="s">
        <v>2036</v>
      </c>
      <c r="C1599" s="199">
        <v>0.64</v>
      </c>
      <c r="D1599" s="199"/>
      <c r="E1599" s="199"/>
      <c r="F1599" s="199"/>
      <c r="G1599" s="199">
        <v>0.64</v>
      </c>
    </row>
    <row r="1600" s="109" customFormat="1" ht="19.9" customHeight="1" spans="1:7">
      <c r="A1600" s="197" t="s">
        <v>2037</v>
      </c>
      <c r="B1600" s="198" t="s">
        <v>2038</v>
      </c>
      <c r="C1600" s="199">
        <v>0.96</v>
      </c>
      <c r="D1600" s="199"/>
      <c r="E1600" s="199"/>
      <c r="F1600" s="199"/>
      <c r="G1600" s="199">
        <v>0.96</v>
      </c>
    </row>
    <row r="1601" s="109" customFormat="1" ht="19.9" customHeight="1" spans="1:7">
      <c r="A1601" s="197" t="s">
        <v>2039</v>
      </c>
      <c r="B1601" s="198" t="s">
        <v>2040</v>
      </c>
      <c r="C1601" s="199">
        <v>0.64</v>
      </c>
      <c r="D1601" s="199"/>
      <c r="E1601" s="199"/>
      <c r="F1601" s="199"/>
      <c r="G1601" s="199">
        <v>0.64</v>
      </c>
    </row>
    <row r="1602" s="109" customFormat="1" ht="19.9" customHeight="1" spans="1:7">
      <c r="A1602" s="197" t="s">
        <v>2041</v>
      </c>
      <c r="B1602" s="198" t="s">
        <v>2042</v>
      </c>
      <c r="C1602" s="199">
        <v>0.8</v>
      </c>
      <c r="D1602" s="199"/>
      <c r="E1602" s="199"/>
      <c r="F1602" s="199"/>
      <c r="G1602" s="199">
        <v>0.8</v>
      </c>
    </row>
    <row r="1603" s="109" customFormat="1" ht="19.9" customHeight="1" spans="1:7">
      <c r="A1603" s="197" t="s">
        <v>2043</v>
      </c>
      <c r="B1603" s="198" t="s">
        <v>2044</v>
      </c>
      <c r="C1603" s="199">
        <v>7.17</v>
      </c>
      <c r="D1603" s="199"/>
      <c r="E1603" s="199"/>
      <c r="F1603" s="199"/>
      <c r="G1603" s="199">
        <v>7.17</v>
      </c>
    </row>
    <row r="1604" s="109" customFormat="1" ht="19.9" customHeight="1" spans="1:7">
      <c r="A1604" s="197" t="s">
        <v>2045</v>
      </c>
      <c r="B1604" s="198" t="s">
        <v>2046</v>
      </c>
      <c r="C1604" s="199">
        <v>0.1</v>
      </c>
      <c r="D1604" s="199"/>
      <c r="E1604" s="199"/>
      <c r="F1604" s="199"/>
      <c r="G1604" s="199">
        <v>0.1</v>
      </c>
    </row>
    <row r="1605" s="109" customFormat="1" ht="19.9" customHeight="1" spans="1:7">
      <c r="A1605" s="197" t="s">
        <v>2047</v>
      </c>
      <c r="B1605" s="198" t="s">
        <v>2048</v>
      </c>
      <c r="C1605" s="199">
        <v>10.4</v>
      </c>
      <c r="D1605" s="199"/>
      <c r="E1605" s="199"/>
      <c r="F1605" s="199"/>
      <c r="G1605" s="199">
        <v>10.4</v>
      </c>
    </row>
    <row r="1606" s="109" customFormat="1" ht="19.9" customHeight="1" spans="1:7">
      <c r="A1606" s="197" t="s">
        <v>2049</v>
      </c>
      <c r="B1606" s="198" t="s">
        <v>2050</v>
      </c>
      <c r="C1606" s="199">
        <v>1.95</v>
      </c>
      <c r="D1606" s="199"/>
      <c r="E1606" s="199"/>
      <c r="F1606" s="199"/>
      <c r="G1606" s="199">
        <v>1.95</v>
      </c>
    </row>
    <row r="1607" s="109" customFormat="1" ht="19.9" customHeight="1" spans="1:7">
      <c r="A1607" s="197" t="s">
        <v>2051</v>
      </c>
      <c r="B1607" s="198" t="s">
        <v>2052</v>
      </c>
      <c r="C1607" s="199">
        <v>1.38</v>
      </c>
      <c r="D1607" s="199"/>
      <c r="E1607" s="199">
        <v>1.38</v>
      </c>
      <c r="F1607" s="199"/>
      <c r="G1607" s="199"/>
    </row>
    <row r="1608" s="109" customFormat="1" ht="19.9" customHeight="1" spans="1:7">
      <c r="A1608" s="197" t="s">
        <v>2055</v>
      </c>
      <c r="B1608" s="198" t="s">
        <v>2056</v>
      </c>
      <c r="C1608" s="199">
        <v>0.6</v>
      </c>
      <c r="D1608" s="199"/>
      <c r="E1608" s="199">
        <v>0.6</v>
      </c>
      <c r="F1608" s="199"/>
      <c r="G1608" s="199"/>
    </row>
    <row r="1609" s="109" customFormat="1" ht="19.9" customHeight="1" spans="1:7">
      <c r="A1609" s="197" t="s">
        <v>2057</v>
      </c>
      <c r="B1609" s="198" t="s">
        <v>2058</v>
      </c>
      <c r="C1609" s="199">
        <v>0.78</v>
      </c>
      <c r="D1609" s="199"/>
      <c r="E1609" s="199">
        <v>0.78</v>
      </c>
      <c r="F1609" s="199"/>
      <c r="G1609" s="199"/>
    </row>
    <row r="1610" s="109" customFormat="1" ht="19.9" customHeight="1" spans="1:7">
      <c r="A1610" s="194" t="s">
        <v>2155</v>
      </c>
      <c r="B1610" s="195" t="s">
        <v>2156</v>
      </c>
      <c r="C1610" s="196">
        <v>1098.23</v>
      </c>
      <c r="D1610" s="196">
        <v>990.71</v>
      </c>
      <c r="E1610" s="196">
        <v>31.82</v>
      </c>
      <c r="F1610" s="196"/>
      <c r="G1610" s="196">
        <v>75.7</v>
      </c>
    </row>
    <row r="1611" s="109" customFormat="1" ht="19.9" customHeight="1" spans="1:7">
      <c r="A1611" s="197" t="s">
        <v>1991</v>
      </c>
      <c r="B1611" s="198" t="s">
        <v>1992</v>
      </c>
      <c r="C1611" s="199">
        <v>990.71</v>
      </c>
      <c r="D1611" s="199">
        <v>990.71</v>
      </c>
      <c r="E1611" s="199"/>
      <c r="F1611" s="199"/>
      <c r="G1611" s="199"/>
    </row>
    <row r="1612" s="109" customFormat="1" ht="19.9" customHeight="1" spans="1:7">
      <c r="A1612" s="197" t="s">
        <v>1993</v>
      </c>
      <c r="B1612" s="198" t="s">
        <v>1994</v>
      </c>
      <c r="C1612" s="199">
        <v>116.9</v>
      </c>
      <c r="D1612" s="199">
        <v>116.9</v>
      </c>
      <c r="E1612" s="199"/>
      <c r="F1612" s="199"/>
      <c r="G1612" s="199"/>
    </row>
    <row r="1613" s="109" customFormat="1" ht="19.9" customHeight="1" spans="1:7">
      <c r="A1613" s="197" t="s">
        <v>1995</v>
      </c>
      <c r="B1613" s="198" t="s">
        <v>1996</v>
      </c>
      <c r="C1613" s="199">
        <v>517.93</v>
      </c>
      <c r="D1613" s="199">
        <v>517.93</v>
      </c>
      <c r="E1613" s="199"/>
      <c r="F1613" s="199"/>
      <c r="G1613" s="199"/>
    </row>
    <row r="1614" s="109" customFormat="1" ht="19.9" customHeight="1" spans="1:7">
      <c r="A1614" s="197" t="s">
        <v>1997</v>
      </c>
      <c r="B1614" s="198" t="s">
        <v>1998</v>
      </c>
      <c r="C1614" s="199">
        <v>52.11</v>
      </c>
      <c r="D1614" s="199">
        <v>52.11</v>
      </c>
      <c r="E1614" s="199"/>
      <c r="F1614" s="199"/>
      <c r="G1614" s="199"/>
    </row>
    <row r="1615" s="109" customFormat="1" ht="19.9" customHeight="1" spans="1:7">
      <c r="A1615" s="197" t="s">
        <v>1999</v>
      </c>
      <c r="B1615" s="198" t="s">
        <v>2000</v>
      </c>
      <c r="C1615" s="199">
        <v>15.6</v>
      </c>
      <c r="D1615" s="199">
        <v>15.6</v>
      </c>
      <c r="E1615" s="199"/>
      <c r="F1615" s="199"/>
      <c r="G1615" s="199"/>
    </row>
    <row r="1616" s="109" customFormat="1" ht="19.9" customHeight="1" spans="1:7">
      <c r="A1616" s="197" t="s">
        <v>2001</v>
      </c>
      <c r="B1616" s="198" t="s">
        <v>2002</v>
      </c>
      <c r="C1616" s="199">
        <v>100.06</v>
      </c>
      <c r="D1616" s="199">
        <v>100.06</v>
      </c>
      <c r="E1616" s="199"/>
      <c r="F1616" s="199"/>
      <c r="G1616" s="199"/>
    </row>
    <row r="1617" s="109" customFormat="1" ht="19.9" customHeight="1" spans="1:7">
      <c r="A1617" s="197" t="s">
        <v>2003</v>
      </c>
      <c r="B1617" s="198" t="s">
        <v>2004</v>
      </c>
      <c r="C1617" s="199">
        <v>48.88</v>
      </c>
      <c r="D1617" s="199">
        <v>48.88</v>
      </c>
      <c r="E1617" s="199"/>
      <c r="F1617" s="199"/>
      <c r="G1617" s="199"/>
    </row>
    <row r="1618" s="109" customFormat="1" ht="19.9" customHeight="1" spans="1:7">
      <c r="A1618" s="197" t="s">
        <v>2005</v>
      </c>
      <c r="B1618" s="198" t="s">
        <v>2006</v>
      </c>
      <c r="C1618" s="199">
        <v>11.03</v>
      </c>
      <c r="D1618" s="199">
        <v>11.03</v>
      </c>
      <c r="E1618" s="199"/>
      <c r="F1618" s="199"/>
      <c r="G1618" s="199"/>
    </row>
    <row r="1619" s="109" customFormat="1" ht="19.9" customHeight="1" spans="1:7">
      <c r="A1619" s="197" t="s">
        <v>2007</v>
      </c>
      <c r="B1619" s="198" t="s">
        <v>2008</v>
      </c>
      <c r="C1619" s="199">
        <v>0.82</v>
      </c>
      <c r="D1619" s="199">
        <v>0.82</v>
      </c>
      <c r="E1619" s="199"/>
      <c r="F1619" s="199"/>
      <c r="G1619" s="199"/>
    </row>
    <row r="1620" s="109" customFormat="1" ht="19.9" customHeight="1" spans="1:7">
      <c r="A1620" s="197" t="s">
        <v>2009</v>
      </c>
      <c r="B1620" s="198" t="s">
        <v>2010</v>
      </c>
      <c r="C1620" s="199">
        <v>76.18</v>
      </c>
      <c r="D1620" s="199">
        <v>76.18</v>
      </c>
      <c r="E1620" s="199"/>
      <c r="F1620" s="199"/>
      <c r="G1620" s="199"/>
    </row>
    <row r="1621" s="109" customFormat="1" ht="19.9" customHeight="1" spans="1:7">
      <c r="A1621" s="197" t="s">
        <v>2011</v>
      </c>
      <c r="B1621" s="198" t="s">
        <v>2012</v>
      </c>
      <c r="C1621" s="199">
        <v>5.62</v>
      </c>
      <c r="D1621" s="199">
        <v>5.62</v>
      </c>
      <c r="E1621" s="199"/>
      <c r="F1621" s="199"/>
      <c r="G1621" s="199"/>
    </row>
    <row r="1622" s="109" customFormat="1" ht="19.9" customHeight="1" spans="1:7">
      <c r="A1622" s="197" t="s">
        <v>2013</v>
      </c>
      <c r="B1622" s="198" t="s">
        <v>2014</v>
      </c>
      <c r="C1622" s="199">
        <v>45.58</v>
      </c>
      <c r="D1622" s="199">
        <v>45.58</v>
      </c>
      <c r="E1622" s="199"/>
      <c r="F1622" s="199"/>
      <c r="G1622" s="199"/>
    </row>
    <row r="1623" s="109" customFormat="1" ht="19.9" customHeight="1" spans="1:7">
      <c r="A1623" s="197" t="s">
        <v>2015</v>
      </c>
      <c r="B1623" s="198" t="s">
        <v>2016</v>
      </c>
      <c r="C1623" s="199">
        <v>75.7</v>
      </c>
      <c r="D1623" s="199"/>
      <c r="E1623" s="199"/>
      <c r="F1623" s="199"/>
      <c r="G1623" s="199">
        <v>75.7</v>
      </c>
    </row>
    <row r="1624" s="109" customFormat="1" ht="19.9" customHeight="1" spans="1:7">
      <c r="A1624" s="197" t="s">
        <v>2017</v>
      </c>
      <c r="B1624" s="198" t="s">
        <v>2018</v>
      </c>
      <c r="C1624" s="199">
        <v>4.16</v>
      </c>
      <c r="D1624" s="199"/>
      <c r="E1624" s="199"/>
      <c r="F1624" s="199"/>
      <c r="G1624" s="199">
        <v>4.16</v>
      </c>
    </row>
    <row r="1625" s="109" customFormat="1" ht="19.9" customHeight="1" spans="1:7">
      <c r="A1625" s="197" t="s">
        <v>2019</v>
      </c>
      <c r="B1625" s="198" t="s">
        <v>2020</v>
      </c>
      <c r="C1625" s="199">
        <v>0.78</v>
      </c>
      <c r="D1625" s="199"/>
      <c r="E1625" s="199"/>
      <c r="F1625" s="199"/>
      <c r="G1625" s="199">
        <v>0.78</v>
      </c>
    </row>
    <row r="1626" s="109" customFormat="1" ht="19.9" customHeight="1" spans="1:7">
      <c r="A1626" s="197" t="s">
        <v>2021</v>
      </c>
      <c r="B1626" s="198" t="s">
        <v>2022</v>
      </c>
      <c r="C1626" s="199">
        <v>2.08</v>
      </c>
      <c r="D1626" s="199"/>
      <c r="E1626" s="199"/>
      <c r="F1626" s="199"/>
      <c r="G1626" s="199">
        <v>2.08</v>
      </c>
    </row>
    <row r="1627" s="109" customFormat="1" ht="19.9" customHeight="1" spans="1:7">
      <c r="A1627" s="197" t="s">
        <v>2023</v>
      </c>
      <c r="B1627" s="198" t="s">
        <v>2024</v>
      </c>
      <c r="C1627" s="199">
        <v>1.04</v>
      </c>
      <c r="D1627" s="199"/>
      <c r="E1627" s="199"/>
      <c r="F1627" s="199"/>
      <c r="G1627" s="199">
        <v>1.04</v>
      </c>
    </row>
    <row r="1628" s="109" customFormat="1" ht="19.9" customHeight="1" spans="1:7">
      <c r="A1628" s="197" t="s">
        <v>2025</v>
      </c>
      <c r="B1628" s="198" t="s">
        <v>2026</v>
      </c>
      <c r="C1628" s="199">
        <v>4.68</v>
      </c>
      <c r="D1628" s="199"/>
      <c r="E1628" s="199"/>
      <c r="F1628" s="199"/>
      <c r="G1628" s="199">
        <v>4.68</v>
      </c>
    </row>
    <row r="1629" s="109" customFormat="1" ht="19.9" customHeight="1" spans="1:7">
      <c r="A1629" s="197" t="s">
        <v>2027</v>
      </c>
      <c r="B1629" s="198" t="s">
        <v>2028</v>
      </c>
      <c r="C1629" s="199">
        <v>0.78</v>
      </c>
      <c r="D1629" s="199"/>
      <c r="E1629" s="199"/>
      <c r="F1629" s="199"/>
      <c r="G1629" s="199">
        <v>0.78</v>
      </c>
    </row>
    <row r="1630" s="109" customFormat="1" ht="19.9" customHeight="1" spans="1:7">
      <c r="A1630" s="197" t="s">
        <v>2029</v>
      </c>
      <c r="B1630" s="198" t="s">
        <v>2030</v>
      </c>
      <c r="C1630" s="199">
        <v>3.45</v>
      </c>
      <c r="D1630" s="199"/>
      <c r="E1630" s="199"/>
      <c r="F1630" s="199"/>
      <c r="G1630" s="199">
        <v>3.45</v>
      </c>
    </row>
    <row r="1631" s="109" customFormat="1" ht="19.9" customHeight="1" spans="1:7">
      <c r="A1631" s="197" t="s">
        <v>2031</v>
      </c>
      <c r="B1631" s="198" t="s">
        <v>2032</v>
      </c>
      <c r="C1631" s="199">
        <v>17.94</v>
      </c>
      <c r="D1631" s="199"/>
      <c r="E1631" s="199"/>
      <c r="F1631" s="199"/>
      <c r="G1631" s="199">
        <v>17.94</v>
      </c>
    </row>
    <row r="1632" s="109" customFormat="1" ht="19.9" customHeight="1" spans="1:7">
      <c r="A1632" s="197" t="s">
        <v>2033</v>
      </c>
      <c r="B1632" s="198" t="s">
        <v>2034</v>
      </c>
      <c r="C1632" s="199">
        <v>1.3</v>
      </c>
      <c r="D1632" s="199"/>
      <c r="E1632" s="199"/>
      <c r="F1632" s="199"/>
      <c r="G1632" s="199">
        <v>1.3</v>
      </c>
    </row>
    <row r="1633" s="109" customFormat="1" ht="19.9" customHeight="1" spans="1:7">
      <c r="A1633" s="197" t="s">
        <v>2035</v>
      </c>
      <c r="B1633" s="198" t="s">
        <v>2036</v>
      </c>
      <c r="C1633" s="199">
        <v>1.04</v>
      </c>
      <c r="D1633" s="199"/>
      <c r="E1633" s="199"/>
      <c r="F1633" s="199"/>
      <c r="G1633" s="199">
        <v>1.04</v>
      </c>
    </row>
    <row r="1634" s="109" customFormat="1" ht="19.9" customHeight="1" spans="1:7">
      <c r="A1634" s="197" t="s">
        <v>2037</v>
      </c>
      <c r="B1634" s="198" t="s">
        <v>2038</v>
      </c>
      <c r="C1634" s="199">
        <v>1.56</v>
      </c>
      <c r="D1634" s="199"/>
      <c r="E1634" s="199"/>
      <c r="F1634" s="199"/>
      <c r="G1634" s="199">
        <v>1.56</v>
      </c>
    </row>
    <row r="1635" s="109" customFormat="1" ht="19.9" customHeight="1" spans="1:7">
      <c r="A1635" s="197" t="s">
        <v>2039</v>
      </c>
      <c r="B1635" s="198" t="s">
        <v>2040</v>
      </c>
      <c r="C1635" s="199">
        <v>1.04</v>
      </c>
      <c r="D1635" s="199"/>
      <c r="E1635" s="199"/>
      <c r="F1635" s="199"/>
      <c r="G1635" s="199">
        <v>1.04</v>
      </c>
    </row>
    <row r="1636" s="109" customFormat="1" ht="19.9" customHeight="1" spans="1:7">
      <c r="A1636" s="197" t="s">
        <v>2041</v>
      </c>
      <c r="B1636" s="198" t="s">
        <v>2042</v>
      </c>
      <c r="C1636" s="199">
        <v>1.3</v>
      </c>
      <c r="D1636" s="199"/>
      <c r="E1636" s="199"/>
      <c r="F1636" s="199"/>
      <c r="G1636" s="199">
        <v>1.3</v>
      </c>
    </row>
    <row r="1637" s="109" customFormat="1" ht="19.9" customHeight="1" spans="1:7">
      <c r="A1637" s="197" t="s">
        <v>2043</v>
      </c>
      <c r="B1637" s="198" t="s">
        <v>2044</v>
      </c>
      <c r="C1637" s="199">
        <v>13.55</v>
      </c>
      <c r="D1637" s="199"/>
      <c r="E1637" s="199"/>
      <c r="F1637" s="199"/>
      <c r="G1637" s="199">
        <v>13.55</v>
      </c>
    </row>
    <row r="1638" s="109" customFormat="1" ht="19.9" customHeight="1" spans="1:7">
      <c r="A1638" s="197" t="s">
        <v>2045</v>
      </c>
      <c r="B1638" s="198" t="s">
        <v>2046</v>
      </c>
      <c r="C1638" s="199">
        <v>0.16</v>
      </c>
      <c r="D1638" s="199"/>
      <c r="E1638" s="199"/>
      <c r="F1638" s="199"/>
      <c r="G1638" s="199">
        <v>0.16</v>
      </c>
    </row>
    <row r="1639" s="109" customFormat="1" ht="19.9" customHeight="1" spans="1:7">
      <c r="A1639" s="197" t="s">
        <v>2047</v>
      </c>
      <c r="B1639" s="198" t="s">
        <v>2048</v>
      </c>
      <c r="C1639" s="199">
        <v>16.9</v>
      </c>
      <c r="D1639" s="199"/>
      <c r="E1639" s="199"/>
      <c r="F1639" s="199"/>
      <c r="G1639" s="199">
        <v>16.9</v>
      </c>
    </row>
    <row r="1640" s="109" customFormat="1" ht="19.9" customHeight="1" spans="1:7">
      <c r="A1640" s="197" t="s">
        <v>2049</v>
      </c>
      <c r="B1640" s="198" t="s">
        <v>2050</v>
      </c>
      <c r="C1640" s="199">
        <v>3.94</v>
      </c>
      <c r="D1640" s="199"/>
      <c r="E1640" s="199"/>
      <c r="F1640" s="199"/>
      <c r="G1640" s="199">
        <v>3.94</v>
      </c>
    </row>
    <row r="1641" s="109" customFormat="1" ht="19.9" customHeight="1" spans="1:7">
      <c r="A1641" s="197" t="s">
        <v>2051</v>
      </c>
      <c r="B1641" s="198" t="s">
        <v>2052</v>
      </c>
      <c r="C1641" s="199">
        <v>31.82</v>
      </c>
      <c r="D1641" s="199"/>
      <c r="E1641" s="199">
        <v>31.82</v>
      </c>
      <c r="F1641" s="199"/>
      <c r="G1641" s="199"/>
    </row>
    <row r="1642" s="109" customFormat="1" ht="19.9" customHeight="1" spans="1:7">
      <c r="A1642" s="197" t="s">
        <v>2055</v>
      </c>
      <c r="B1642" s="198" t="s">
        <v>2056</v>
      </c>
      <c r="C1642" s="199">
        <v>1.9</v>
      </c>
      <c r="D1642" s="199"/>
      <c r="E1642" s="199">
        <v>1.9</v>
      </c>
      <c r="F1642" s="199"/>
      <c r="G1642" s="199"/>
    </row>
    <row r="1643" s="109" customFormat="1" ht="19.9" customHeight="1" spans="1:7">
      <c r="A1643" s="197" t="s">
        <v>2057</v>
      </c>
      <c r="B1643" s="198" t="s">
        <v>2058</v>
      </c>
      <c r="C1643" s="199">
        <v>29.92</v>
      </c>
      <c r="D1643" s="199"/>
      <c r="E1643" s="199">
        <v>29.92</v>
      </c>
      <c r="F1643" s="199"/>
      <c r="G1643" s="199"/>
    </row>
    <row r="1644" s="109" customFormat="1" ht="19.9" customHeight="1" spans="1:7">
      <c r="A1644" s="194" t="s">
        <v>2157</v>
      </c>
      <c r="B1644" s="195" t="s">
        <v>2158</v>
      </c>
      <c r="C1644" s="196">
        <v>947.51</v>
      </c>
      <c r="D1644" s="196">
        <v>878.6</v>
      </c>
      <c r="E1644" s="196">
        <v>2.96</v>
      </c>
      <c r="F1644" s="196"/>
      <c r="G1644" s="196">
        <v>65.95</v>
      </c>
    </row>
    <row r="1645" s="109" customFormat="1" ht="19.9" customHeight="1" spans="1:7">
      <c r="A1645" s="197" t="s">
        <v>1991</v>
      </c>
      <c r="B1645" s="198" t="s">
        <v>1992</v>
      </c>
      <c r="C1645" s="199">
        <v>878.6</v>
      </c>
      <c r="D1645" s="199">
        <v>878.6</v>
      </c>
      <c r="E1645" s="199"/>
      <c r="F1645" s="199"/>
      <c r="G1645" s="199"/>
    </row>
    <row r="1646" s="109" customFormat="1" ht="19.9" customHeight="1" spans="1:7">
      <c r="A1646" s="197" t="s">
        <v>1993</v>
      </c>
      <c r="B1646" s="198" t="s">
        <v>1994</v>
      </c>
      <c r="C1646" s="199">
        <v>105.55</v>
      </c>
      <c r="D1646" s="199">
        <v>105.55</v>
      </c>
      <c r="E1646" s="199"/>
      <c r="F1646" s="199"/>
      <c r="G1646" s="199"/>
    </row>
    <row r="1647" s="109" customFormat="1" ht="19.9" customHeight="1" spans="1:7">
      <c r="A1647" s="197" t="s">
        <v>1995</v>
      </c>
      <c r="B1647" s="198" t="s">
        <v>1996</v>
      </c>
      <c r="C1647" s="199">
        <v>456.5</v>
      </c>
      <c r="D1647" s="199">
        <v>456.5</v>
      </c>
      <c r="E1647" s="199"/>
      <c r="F1647" s="199"/>
      <c r="G1647" s="199"/>
    </row>
    <row r="1648" s="109" customFormat="1" ht="19.9" customHeight="1" spans="1:7">
      <c r="A1648" s="197" t="s">
        <v>1997</v>
      </c>
      <c r="B1648" s="198" t="s">
        <v>1998</v>
      </c>
      <c r="C1648" s="199">
        <v>46.06</v>
      </c>
      <c r="D1648" s="199">
        <v>46.06</v>
      </c>
      <c r="E1648" s="199"/>
      <c r="F1648" s="199"/>
      <c r="G1648" s="199"/>
    </row>
    <row r="1649" s="109" customFormat="1" ht="19.9" customHeight="1" spans="1:7">
      <c r="A1649" s="197" t="s">
        <v>1999</v>
      </c>
      <c r="B1649" s="198" t="s">
        <v>2000</v>
      </c>
      <c r="C1649" s="199">
        <v>13.8</v>
      </c>
      <c r="D1649" s="199">
        <v>13.8</v>
      </c>
      <c r="E1649" s="199"/>
      <c r="F1649" s="199"/>
      <c r="G1649" s="199"/>
    </row>
    <row r="1650" s="109" customFormat="1" ht="19.9" customHeight="1" spans="1:7">
      <c r="A1650" s="197" t="s">
        <v>2001</v>
      </c>
      <c r="B1650" s="198" t="s">
        <v>2002</v>
      </c>
      <c r="C1650" s="199">
        <v>88.59</v>
      </c>
      <c r="D1650" s="199">
        <v>88.59</v>
      </c>
      <c r="E1650" s="199"/>
      <c r="F1650" s="199"/>
      <c r="G1650" s="199"/>
    </row>
    <row r="1651" s="109" customFormat="1" ht="19.9" customHeight="1" spans="1:7">
      <c r="A1651" s="197" t="s">
        <v>2003</v>
      </c>
      <c r="B1651" s="198" t="s">
        <v>2004</v>
      </c>
      <c r="C1651" s="199">
        <v>43.28</v>
      </c>
      <c r="D1651" s="199">
        <v>43.28</v>
      </c>
      <c r="E1651" s="199"/>
      <c r="F1651" s="199"/>
      <c r="G1651" s="199"/>
    </row>
    <row r="1652" s="109" customFormat="1" ht="19.9" customHeight="1" spans="1:7">
      <c r="A1652" s="197" t="s">
        <v>2005</v>
      </c>
      <c r="B1652" s="198" t="s">
        <v>2006</v>
      </c>
      <c r="C1652" s="199">
        <v>9.75</v>
      </c>
      <c r="D1652" s="199">
        <v>9.75</v>
      </c>
      <c r="E1652" s="199"/>
      <c r="F1652" s="199"/>
      <c r="G1652" s="199"/>
    </row>
    <row r="1653" s="109" customFormat="1" ht="19.9" customHeight="1" spans="1:7">
      <c r="A1653" s="197" t="s">
        <v>2007</v>
      </c>
      <c r="B1653" s="198" t="s">
        <v>2008</v>
      </c>
      <c r="C1653" s="199">
        <v>0.93</v>
      </c>
      <c r="D1653" s="199">
        <v>0.93</v>
      </c>
      <c r="E1653" s="199"/>
      <c r="F1653" s="199"/>
      <c r="G1653" s="199"/>
    </row>
    <row r="1654" s="109" customFormat="1" ht="19.9" customHeight="1" spans="1:7">
      <c r="A1654" s="197" t="s">
        <v>2009</v>
      </c>
      <c r="B1654" s="198" t="s">
        <v>2010</v>
      </c>
      <c r="C1654" s="199">
        <v>67.45</v>
      </c>
      <c r="D1654" s="199">
        <v>67.45</v>
      </c>
      <c r="E1654" s="199"/>
      <c r="F1654" s="199"/>
      <c r="G1654" s="199"/>
    </row>
    <row r="1655" s="109" customFormat="1" ht="19.9" customHeight="1" spans="1:7">
      <c r="A1655" s="197" t="s">
        <v>2011</v>
      </c>
      <c r="B1655" s="198" t="s">
        <v>2012</v>
      </c>
      <c r="C1655" s="199">
        <v>4.97</v>
      </c>
      <c r="D1655" s="199">
        <v>4.97</v>
      </c>
      <c r="E1655" s="199"/>
      <c r="F1655" s="199"/>
      <c r="G1655" s="199"/>
    </row>
    <row r="1656" s="109" customFormat="1" ht="19.9" customHeight="1" spans="1:7">
      <c r="A1656" s="197" t="s">
        <v>2013</v>
      </c>
      <c r="B1656" s="198" t="s">
        <v>2014</v>
      </c>
      <c r="C1656" s="199">
        <v>41.72</v>
      </c>
      <c r="D1656" s="199">
        <v>41.72</v>
      </c>
      <c r="E1656" s="199"/>
      <c r="F1656" s="199"/>
      <c r="G1656" s="199"/>
    </row>
    <row r="1657" s="109" customFormat="1" ht="19.9" customHeight="1" spans="1:7">
      <c r="A1657" s="197" t="s">
        <v>2015</v>
      </c>
      <c r="B1657" s="198" t="s">
        <v>2016</v>
      </c>
      <c r="C1657" s="199">
        <v>65.95</v>
      </c>
      <c r="D1657" s="199"/>
      <c r="E1657" s="199"/>
      <c r="F1657" s="199"/>
      <c r="G1657" s="199">
        <v>65.95</v>
      </c>
    </row>
    <row r="1658" s="109" customFormat="1" ht="19.9" customHeight="1" spans="1:7">
      <c r="A1658" s="197" t="s">
        <v>2017</v>
      </c>
      <c r="B1658" s="198" t="s">
        <v>2018</v>
      </c>
      <c r="C1658" s="199">
        <v>3.68</v>
      </c>
      <c r="D1658" s="199"/>
      <c r="E1658" s="199"/>
      <c r="F1658" s="199"/>
      <c r="G1658" s="199">
        <v>3.68</v>
      </c>
    </row>
    <row r="1659" s="109" customFormat="1" ht="19.9" customHeight="1" spans="1:7">
      <c r="A1659" s="197" t="s">
        <v>2019</v>
      </c>
      <c r="B1659" s="198" t="s">
        <v>2020</v>
      </c>
      <c r="C1659" s="199">
        <v>0.69</v>
      </c>
      <c r="D1659" s="199"/>
      <c r="E1659" s="199"/>
      <c r="F1659" s="199"/>
      <c r="G1659" s="199">
        <v>0.69</v>
      </c>
    </row>
    <row r="1660" s="109" customFormat="1" ht="19.9" customHeight="1" spans="1:7">
      <c r="A1660" s="197" t="s">
        <v>2021</v>
      </c>
      <c r="B1660" s="198" t="s">
        <v>2022</v>
      </c>
      <c r="C1660" s="199">
        <v>1.84</v>
      </c>
      <c r="D1660" s="199"/>
      <c r="E1660" s="199"/>
      <c r="F1660" s="199"/>
      <c r="G1660" s="199">
        <v>1.84</v>
      </c>
    </row>
    <row r="1661" s="109" customFormat="1" ht="19.9" customHeight="1" spans="1:7">
      <c r="A1661" s="197" t="s">
        <v>2023</v>
      </c>
      <c r="B1661" s="198" t="s">
        <v>2024</v>
      </c>
      <c r="C1661" s="199">
        <v>0.92</v>
      </c>
      <c r="D1661" s="199"/>
      <c r="E1661" s="199"/>
      <c r="F1661" s="199"/>
      <c r="G1661" s="199">
        <v>0.92</v>
      </c>
    </row>
    <row r="1662" s="109" customFormat="1" ht="19.9" customHeight="1" spans="1:7">
      <c r="A1662" s="197" t="s">
        <v>2025</v>
      </c>
      <c r="B1662" s="198" t="s">
        <v>2026</v>
      </c>
      <c r="C1662" s="199">
        <v>4.14</v>
      </c>
      <c r="D1662" s="199"/>
      <c r="E1662" s="199"/>
      <c r="F1662" s="199"/>
      <c r="G1662" s="199">
        <v>4.14</v>
      </c>
    </row>
    <row r="1663" s="109" customFormat="1" ht="19.9" customHeight="1" spans="1:7">
      <c r="A1663" s="197" t="s">
        <v>2027</v>
      </c>
      <c r="B1663" s="198" t="s">
        <v>2028</v>
      </c>
      <c r="C1663" s="199">
        <v>0.69</v>
      </c>
      <c r="D1663" s="199"/>
      <c r="E1663" s="199"/>
      <c r="F1663" s="199"/>
      <c r="G1663" s="199">
        <v>0.69</v>
      </c>
    </row>
    <row r="1664" s="109" customFormat="1" ht="19.9" customHeight="1" spans="1:7">
      <c r="A1664" s="197" t="s">
        <v>2029</v>
      </c>
      <c r="B1664" s="198" t="s">
        <v>2030</v>
      </c>
      <c r="C1664" s="199">
        <v>1.85</v>
      </c>
      <c r="D1664" s="199"/>
      <c r="E1664" s="199"/>
      <c r="F1664" s="199"/>
      <c r="G1664" s="199">
        <v>1.85</v>
      </c>
    </row>
    <row r="1665" s="109" customFormat="1" ht="19.9" customHeight="1" spans="1:7">
      <c r="A1665" s="197" t="s">
        <v>2031</v>
      </c>
      <c r="B1665" s="198" t="s">
        <v>2032</v>
      </c>
      <c r="C1665" s="199">
        <v>15.87</v>
      </c>
      <c r="D1665" s="199"/>
      <c r="E1665" s="199"/>
      <c r="F1665" s="199"/>
      <c r="G1665" s="199">
        <v>15.87</v>
      </c>
    </row>
    <row r="1666" s="109" customFormat="1" ht="19.9" customHeight="1" spans="1:7">
      <c r="A1666" s="197" t="s">
        <v>2033</v>
      </c>
      <c r="B1666" s="198" t="s">
        <v>2034</v>
      </c>
      <c r="C1666" s="199">
        <v>1.15</v>
      </c>
      <c r="D1666" s="199"/>
      <c r="E1666" s="199"/>
      <c r="F1666" s="199"/>
      <c r="G1666" s="199">
        <v>1.15</v>
      </c>
    </row>
    <row r="1667" s="109" customFormat="1" ht="19.9" customHeight="1" spans="1:7">
      <c r="A1667" s="197" t="s">
        <v>2035</v>
      </c>
      <c r="B1667" s="198" t="s">
        <v>2036</v>
      </c>
      <c r="C1667" s="199">
        <v>0.92</v>
      </c>
      <c r="D1667" s="199"/>
      <c r="E1667" s="199"/>
      <c r="F1667" s="199"/>
      <c r="G1667" s="199">
        <v>0.92</v>
      </c>
    </row>
    <row r="1668" s="109" customFormat="1" ht="19.9" customHeight="1" spans="1:7">
      <c r="A1668" s="197" t="s">
        <v>2037</v>
      </c>
      <c r="B1668" s="198" t="s">
        <v>2038</v>
      </c>
      <c r="C1668" s="199">
        <v>1.38</v>
      </c>
      <c r="D1668" s="199"/>
      <c r="E1668" s="199"/>
      <c r="F1668" s="199"/>
      <c r="G1668" s="199">
        <v>1.38</v>
      </c>
    </row>
    <row r="1669" s="109" customFormat="1" ht="19.9" customHeight="1" spans="1:7">
      <c r="A1669" s="197" t="s">
        <v>2039</v>
      </c>
      <c r="B1669" s="198" t="s">
        <v>2040</v>
      </c>
      <c r="C1669" s="199">
        <v>0.92</v>
      </c>
      <c r="D1669" s="199"/>
      <c r="E1669" s="199"/>
      <c r="F1669" s="199"/>
      <c r="G1669" s="199">
        <v>0.92</v>
      </c>
    </row>
    <row r="1670" s="109" customFormat="1" ht="19.9" customHeight="1" spans="1:7">
      <c r="A1670" s="197" t="s">
        <v>2041</v>
      </c>
      <c r="B1670" s="198" t="s">
        <v>2042</v>
      </c>
      <c r="C1670" s="199">
        <v>1.15</v>
      </c>
      <c r="D1670" s="199"/>
      <c r="E1670" s="199"/>
      <c r="F1670" s="199"/>
      <c r="G1670" s="199">
        <v>1.15</v>
      </c>
    </row>
    <row r="1671" s="109" customFormat="1" ht="19.9" customHeight="1" spans="1:7">
      <c r="A1671" s="197" t="s">
        <v>2043</v>
      </c>
      <c r="B1671" s="198" t="s">
        <v>2044</v>
      </c>
      <c r="C1671" s="199">
        <v>12</v>
      </c>
      <c r="D1671" s="199"/>
      <c r="E1671" s="199"/>
      <c r="F1671" s="199"/>
      <c r="G1671" s="199">
        <v>12</v>
      </c>
    </row>
    <row r="1672" s="109" customFormat="1" ht="19.9" customHeight="1" spans="1:7">
      <c r="A1672" s="197" t="s">
        <v>2045</v>
      </c>
      <c r="B1672" s="198" t="s">
        <v>2046</v>
      </c>
      <c r="C1672" s="199">
        <v>0.14</v>
      </c>
      <c r="D1672" s="199"/>
      <c r="E1672" s="199"/>
      <c r="F1672" s="199"/>
      <c r="G1672" s="199">
        <v>0.14</v>
      </c>
    </row>
    <row r="1673" s="109" customFormat="1" ht="19.9" customHeight="1" spans="1:7">
      <c r="A1673" s="197" t="s">
        <v>2047</v>
      </c>
      <c r="B1673" s="198" t="s">
        <v>2048</v>
      </c>
      <c r="C1673" s="199">
        <v>14.95</v>
      </c>
      <c r="D1673" s="199"/>
      <c r="E1673" s="199"/>
      <c r="F1673" s="199"/>
      <c r="G1673" s="199">
        <v>14.95</v>
      </c>
    </row>
    <row r="1674" s="109" customFormat="1" ht="19.9" customHeight="1" spans="1:7">
      <c r="A1674" s="197" t="s">
        <v>2049</v>
      </c>
      <c r="B1674" s="198" t="s">
        <v>2050</v>
      </c>
      <c r="C1674" s="199">
        <v>3.66</v>
      </c>
      <c r="D1674" s="199"/>
      <c r="E1674" s="199"/>
      <c r="F1674" s="199"/>
      <c r="G1674" s="199">
        <v>3.66</v>
      </c>
    </row>
    <row r="1675" s="109" customFormat="1" ht="19.9" customHeight="1" spans="1:7">
      <c r="A1675" s="197" t="s">
        <v>2051</v>
      </c>
      <c r="B1675" s="198" t="s">
        <v>2052</v>
      </c>
      <c r="C1675" s="199">
        <v>2.96</v>
      </c>
      <c r="D1675" s="199"/>
      <c r="E1675" s="199">
        <v>2.96</v>
      </c>
      <c r="F1675" s="199"/>
      <c r="G1675" s="199"/>
    </row>
    <row r="1676" s="109" customFormat="1" ht="19.9" customHeight="1" spans="1:7">
      <c r="A1676" s="197" t="s">
        <v>2053</v>
      </c>
      <c r="B1676" s="198" t="s">
        <v>2054</v>
      </c>
      <c r="C1676" s="199">
        <v>1.12</v>
      </c>
      <c r="D1676" s="199"/>
      <c r="E1676" s="199">
        <v>1.12</v>
      </c>
      <c r="F1676" s="199"/>
      <c r="G1676" s="199"/>
    </row>
    <row r="1677" s="109" customFormat="1" ht="19.9" customHeight="1" spans="1:7">
      <c r="A1677" s="197" t="s">
        <v>2055</v>
      </c>
      <c r="B1677" s="198" t="s">
        <v>2056</v>
      </c>
      <c r="C1677" s="199">
        <v>0.8</v>
      </c>
      <c r="D1677" s="199"/>
      <c r="E1677" s="199">
        <v>0.8</v>
      </c>
      <c r="F1677" s="199"/>
      <c r="G1677" s="199"/>
    </row>
    <row r="1678" s="109" customFormat="1" ht="19.9" customHeight="1" spans="1:7">
      <c r="A1678" s="197" t="s">
        <v>2057</v>
      </c>
      <c r="B1678" s="198" t="s">
        <v>2058</v>
      </c>
      <c r="C1678" s="199">
        <v>1.04</v>
      </c>
      <c r="D1678" s="199"/>
      <c r="E1678" s="199">
        <v>1.04</v>
      </c>
      <c r="F1678" s="199"/>
      <c r="G1678" s="199"/>
    </row>
    <row r="1679" s="109" customFormat="1" ht="19.9" customHeight="1" spans="1:7">
      <c r="A1679" s="194" t="s">
        <v>2159</v>
      </c>
      <c r="B1679" s="195" t="s">
        <v>2160</v>
      </c>
      <c r="C1679" s="196">
        <v>679.02</v>
      </c>
      <c r="D1679" s="196">
        <v>627.03</v>
      </c>
      <c r="E1679" s="196">
        <v>0.23</v>
      </c>
      <c r="F1679" s="196"/>
      <c r="G1679" s="196">
        <v>51.76</v>
      </c>
    </row>
    <row r="1680" s="109" customFormat="1" ht="19.9" customHeight="1" spans="1:7">
      <c r="A1680" s="197" t="s">
        <v>1991</v>
      </c>
      <c r="B1680" s="198" t="s">
        <v>1992</v>
      </c>
      <c r="C1680" s="199">
        <v>627.03</v>
      </c>
      <c r="D1680" s="199">
        <v>627.03</v>
      </c>
      <c r="E1680" s="199"/>
      <c r="F1680" s="199"/>
      <c r="G1680" s="199"/>
    </row>
    <row r="1681" s="109" customFormat="1" ht="19.9" customHeight="1" spans="1:7">
      <c r="A1681" s="197" t="s">
        <v>1993</v>
      </c>
      <c r="B1681" s="198" t="s">
        <v>1994</v>
      </c>
      <c r="C1681" s="199">
        <v>76.11</v>
      </c>
      <c r="D1681" s="199">
        <v>76.11</v>
      </c>
      <c r="E1681" s="199"/>
      <c r="F1681" s="199"/>
      <c r="G1681" s="199"/>
    </row>
    <row r="1682" s="109" customFormat="1" ht="19.9" customHeight="1" spans="1:7">
      <c r="A1682" s="197" t="s">
        <v>1995</v>
      </c>
      <c r="B1682" s="198" t="s">
        <v>1996</v>
      </c>
      <c r="C1682" s="199">
        <v>336.68</v>
      </c>
      <c r="D1682" s="199">
        <v>336.68</v>
      </c>
      <c r="E1682" s="199"/>
      <c r="F1682" s="199"/>
      <c r="G1682" s="199"/>
    </row>
    <row r="1683" s="109" customFormat="1" ht="19.9" customHeight="1" spans="1:7">
      <c r="A1683" s="197" t="s">
        <v>1997</v>
      </c>
      <c r="B1683" s="198" t="s">
        <v>1998</v>
      </c>
      <c r="C1683" s="199">
        <v>34.44</v>
      </c>
      <c r="D1683" s="199">
        <v>34.44</v>
      </c>
      <c r="E1683" s="199"/>
      <c r="F1683" s="199"/>
      <c r="G1683" s="199"/>
    </row>
    <row r="1684" s="109" customFormat="1" ht="19.9" customHeight="1" spans="1:7">
      <c r="A1684" s="197" t="s">
        <v>1999</v>
      </c>
      <c r="B1684" s="198" t="s">
        <v>2000</v>
      </c>
      <c r="C1684" s="199">
        <v>10.2</v>
      </c>
      <c r="D1684" s="199">
        <v>10.2</v>
      </c>
      <c r="E1684" s="199"/>
      <c r="F1684" s="199"/>
      <c r="G1684" s="199"/>
    </row>
    <row r="1685" s="109" customFormat="1" ht="19.9" customHeight="1" spans="1:7">
      <c r="A1685" s="197" t="s">
        <v>2001</v>
      </c>
      <c r="B1685" s="198" t="s">
        <v>2002</v>
      </c>
      <c r="C1685" s="199">
        <v>60.59</v>
      </c>
      <c r="D1685" s="199">
        <v>60.59</v>
      </c>
      <c r="E1685" s="199"/>
      <c r="F1685" s="199"/>
      <c r="G1685" s="199"/>
    </row>
    <row r="1686" s="109" customFormat="1" ht="19.9" customHeight="1" spans="1:7">
      <c r="A1686" s="197" t="s">
        <v>2003</v>
      </c>
      <c r="B1686" s="198" t="s">
        <v>2004</v>
      </c>
      <c r="C1686" s="199">
        <v>29.61</v>
      </c>
      <c r="D1686" s="199">
        <v>29.61</v>
      </c>
      <c r="E1686" s="199"/>
      <c r="F1686" s="199"/>
      <c r="G1686" s="199"/>
    </row>
    <row r="1687" s="109" customFormat="1" ht="19.9" customHeight="1" spans="1:7">
      <c r="A1687" s="197" t="s">
        <v>2005</v>
      </c>
      <c r="B1687" s="198" t="s">
        <v>2006</v>
      </c>
      <c r="C1687" s="199">
        <v>5.92</v>
      </c>
      <c r="D1687" s="199">
        <v>5.92</v>
      </c>
      <c r="E1687" s="199"/>
      <c r="F1687" s="199"/>
      <c r="G1687" s="199"/>
    </row>
    <row r="1688" s="109" customFormat="1" ht="19.9" customHeight="1" spans="1:7">
      <c r="A1688" s="197" t="s">
        <v>2007</v>
      </c>
      <c r="B1688" s="198" t="s">
        <v>2008</v>
      </c>
      <c r="C1688" s="199">
        <v>0.82</v>
      </c>
      <c r="D1688" s="199">
        <v>0.82</v>
      </c>
      <c r="E1688" s="199"/>
      <c r="F1688" s="199"/>
      <c r="G1688" s="199"/>
    </row>
    <row r="1689" s="109" customFormat="1" ht="19.9" customHeight="1" spans="1:7">
      <c r="A1689" s="197" t="s">
        <v>2009</v>
      </c>
      <c r="B1689" s="198" t="s">
        <v>2010</v>
      </c>
      <c r="C1689" s="199">
        <v>46.14</v>
      </c>
      <c r="D1689" s="199">
        <v>46.14</v>
      </c>
      <c r="E1689" s="199"/>
      <c r="F1689" s="199"/>
      <c r="G1689" s="199"/>
    </row>
    <row r="1690" s="109" customFormat="1" ht="19.9" customHeight="1" spans="1:7">
      <c r="A1690" s="197" t="s">
        <v>2011</v>
      </c>
      <c r="B1690" s="198" t="s">
        <v>2012</v>
      </c>
      <c r="C1690" s="199">
        <v>3.67</v>
      </c>
      <c r="D1690" s="199">
        <v>3.67</v>
      </c>
      <c r="E1690" s="199"/>
      <c r="F1690" s="199"/>
      <c r="G1690" s="199"/>
    </row>
    <row r="1691" s="109" customFormat="1" ht="19.9" customHeight="1" spans="1:7">
      <c r="A1691" s="197" t="s">
        <v>2013</v>
      </c>
      <c r="B1691" s="198" t="s">
        <v>2014</v>
      </c>
      <c r="C1691" s="199">
        <v>22.85</v>
      </c>
      <c r="D1691" s="199">
        <v>22.85</v>
      </c>
      <c r="E1691" s="199"/>
      <c r="F1691" s="199"/>
      <c r="G1691" s="199"/>
    </row>
    <row r="1692" s="109" customFormat="1" ht="19.9" customHeight="1" spans="1:7">
      <c r="A1692" s="197" t="s">
        <v>2015</v>
      </c>
      <c r="B1692" s="198" t="s">
        <v>2016</v>
      </c>
      <c r="C1692" s="199">
        <v>51.76</v>
      </c>
      <c r="D1692" s="199"/>
      <c r="E1692" s="199"/>
      <c r="F1692" s="199"/>
      <c r="G1692" s="199">
        <v>51.76</v>
      </c>
    </row>
    <row r="1693" s="109" customFormat="1" ht="19.9" customHeight="1" spans="1:7">
      <c r="A1693" s="197" t="s">
        <v>2017</v>
      </c>
      <c r="B1693" s="198" t="s">
        <v>2018</v>
      </c>
      <c r="C1693" s="199">
        <v>3.06</v>
      </c>
      <c r="D1693" s="199"/>
      <c r="E1693" s="199"/>
      <c r="F1693" s="199"/>
      <c r="G1693" s="199">
        <v>3.06</v>
      </c>
    </row>
    <row r="1694" s="109" customFormat="1" ht="19.9" customHeight="1" spans="1:7">
      <c r="A1694" s="197" t="s">
        <v>2019</v>
      </c>
      <c r="B1694" s="198" t="s">
        <v>2020</v>
      </c>
      <c r="C1694" s="199">
        <v>0.68</v>
      </c>
      <c r="D1694" s="199"/>
      <c r="E1694" s="199"/>
      <c r="F1694" s="199"/>
      <c r="G1694" s="199">
        <v>0.68</v>
      </c>
    </row>
    <row r="1695" s="109" customFormat="1" ht="19.9" customHeight="1" spans="1:7">
      <c r="A1695" s="197" t="s">
        <v>2021</v>
      </c>
      <c r="B1695" s="198" t="s">
        <v>2022</v>
      </c>
      <c r="C1695" s="199">
        <v>1.36</v>
      </c>
      <c r="D1695" s="199"/>
      <c r="E1695" s="199"/>
      <c r="F1695" s="199"/>
      <c r="G1695" s="199">
        <v>1.36</v>
      </c>
    </row>
    <row r="1696" s="109" customFormat="1" ht="19.9" customHeight="1" spans="1:7">
      <c r="A1696" s="197" t="s">
        <v>2023</v>
      </c>
      <c r="B1696" s="198" t="s">
        <v>2024</v>
      </c>
      <c r="C1696" s="199">
        <v>0.68</v>
      </c>
      <c r="D1696" s="199"/>
      <c r="E1696" s="199"/>
      <c r="F1696" s="199"/>
      <c r="G1696" s="199">
        <v>0.68</v>
      </c>
    </row>
    <row r="1697" s="109" customFormat="1" ht="19.9" customHeight="1" spans="1:7">
      <c r="A1697" s="197" t="s">
        <v>2025</v>
      </c>
      <c r="B1697" s="198" t="s">
        <v>2026</v>
      </c>
      <c r="C1697" s="199">
        <v>4.25</v>
      </c>
      <c r="D1697" s="199"/>
      <c r="E1697" s="199"/>
      <c r="F1697" s="199"/>
      <c r="G1697" s="199">
        <v>4.25</v>
      </c>
    </row>
    <row r="1698" s="109" customFormat="1" ht="19.9" customHeight="1" spans="1:7">
      <c r="A1698" s="197" t="s">
        <v>2027</v>
      </c>
      <c r="B1698" s="198" t="s">
        <v>2028</v>
      </c>
      <c r="C1698" s="199">
        <v>0.51</v>
      </c>
      <c r="D1698" s="199"/>
      <c r="E1698" s="199"/>
      <c r="F1698" s="199"/>
      <c r="G1698" s="199">
        <v>0.51</v>
      </c>
    </row>
    <row r="1699" s="109" customFormat="1" ht="19.9" customHeight="1" spans="1:7">
      <c r="A1699" s="197" t="s">
        <v>2031</v>
      </c>
      <c r="B1699" s="198" t="s">
        <v>2032</v>
      </c>
      <c r="C1699" s="199">
        <v>13.26</v>
      </c>
      <c r="D1699" s="199"/>
      <c r="E1699" s="199"/>
      <c r="F1699" s="199"/>
      <c r="G1699" s="199">
        <v>13.26</v>
      </c>
    </row>
    <row r="1700" s="109" customFormat="1" ht="19.9" customHeight="1" spans="1:7">
      <c r="A1700" s="197" t="s">
        <v>2033</v>
      </c>
      <c r="B1700" s="198" t="s">
        <v>2034</v>
      </c>
      <c r="C1700" s="199">
        <v>0.85</v>
      </c>
      <c r="D1700" s="199"/>
      <c r="E1700" s="199"/>
      <c r="F1700" s="199"/>
      <c r="G1700" s="199">
        <v>0.85</v>
      </c>
    </row>
    <row r="1701" s="109" customFormat="1" ht="19.9" customHeight="1" spans="1:7">
      <c r="A1701" s="197" t="s">
        <v>2035</v>
      </c>
      <c r="B1701" s="198" t="s">
        <v>2036</v>
      </c>
      <c r="C1701" s="199">
        <v>0.85</v>
      </c>
      <c r="D1701" s="199"/>
      <c r="E1701" s="199"/>
      <c r="F1701" s="199"/>
      <c r="G1701" s="199">
        <v>0.85</v>
      </c>
    </row>
    <row r="1702" s="109" customFormat="1" ht="19.9" customHeight="1" spans="1:7">
      <c r="A1702" s="197" t="s">
        <v>2037</v>
      </c>
      <c r="B1702" s="198" t="s">
        <v>2038</v>
      </c>
      <c r="C1702" s="199">
        <v>1.02</v>
      </c>
      <c r="D1702" s="199"/>
      <c r="E1702" s="199"/>
      <c r="F1702" s="199"/>
      <c r="G1702" s="199">
        <v>1.02</v>
      </c>
    </row>
    <row r="1703" s="109" customFormat="1" ht="19.9" customHeight="1" spans="1:7">
      <c r="A1703" s="197" t="s">
        <v>2039</v>
      </c>
      <c r="B1703" s="198" t="s">
        <v>2040</v>
      </c>
      <c r="C1703" s="199">
        <v>0.68</v>
      </c>
      <c r="D1703" s="199"/>
      <c r="E1703" s="199"/>
      <c r="F1703" s="199"/>
      <c r="G1703" s="199">
        <v>0.68</v>
      </c>
    </row>
    <row r="1704" s="109" customFormat="1" ht="19.9" customHeight="1" spans="1:7">
      <c r="A1704" s="197" t="s">
        <v>2041</v>
      </c>
      <c r="B1704" s="198" t="s">
        <v>2042</v>
      </c>
      <c r="C1704" s="199">
        <v>0.85</v>
      </c>
      <c r="D1704" s="199"/>
      <c r="E1704" s="199"/>
      <c r="F1704" s="199"/>
      <c r="G1704" s="199">
        <v>0.85</v>
      </c>
    </row>
    <row r="1705" s="109" customFormat="1" ht="19.9" customHeight="1" spans="1:7">
      <c r="A1705" s="197" t="s">
        <v>2043</v>
      </c>
      <c r="B1705" s="198" t="s">
        <v>2044</v>
      </c>
      <c r="C1705" s="199">
        <v>8.81</v>
      </c>
      <c r="D1705" s="199"/>
      <c r="E1705" s="199"/>
      <c r="F1705" s="199"/>
      <c r="G1705" s="199">
        <v>8.81</v>
      </c>
    </row>
    <row r="1706" s="109" customFormat="1" ht="19.9" customHeight="1" spans="1:7">
      <c r="A1706" s="197" t="s">
        <v>2045</v>
      </c>
      <c r="B1706" s="198" t="s">
        <v>2046</v>
      </c>
      <c r="C1706" s="199">
        <v>0.1</v>
      </c>
      <c r="D1706" s="199"/>
      <c r="E1706" s="199"/>
      <c r="F1706" s="199"/>
      <c r="G1706" s="199">
        <v>0.1</v>
      </c>
    </row>
    <row r="1707" s="109" customFormat="1" ht="19.9" customHeight="1" spans="1:7">
      <c r="A1707" s="197" t="s">
        <v>2047</v>
      </c>
      <c r="B1707" s="198" t="s">
        <v>2048</v>
      </c>
      <c r="C1707" s="199">
        <v>12.75</v>
      </c>
      <c r="D1707" s="199"/>
      <c r="E1707" s="199"/>
      <c r="F1707" s="199"/>
      <c r="G1707" s="199">
        <v>12.75</v>
      </c>
    </row>
    <row r="1708" s="109" customFormat="1" ht="19.9" customHeight="1" spans="1:7">
      <c r="A1708" s="197" t="s">
        <v>2049</v>
      </c>
      <c r="B1708" s="198" t="s">
        <v>2050</v>
      </c>
      <c r="C1708" s="199">
        <v>2.05</v>
      </c>
      <c r="D1708" s="199"/>
      <c r="E1708" s="199"/>
      <c r="F1708" s="199"/>
      <c r="G1708" s="199">
        <v>2.05</v>
      </c>
    </row>
    <row r="1709" s="109" customFormat="1" ht="19.9" customHeight="1" spans="1:7">
      <c r="A1709" s="197" t="s">
        <v>2051</v>
      </c>
      <c r="B1709" s="198" t="s">
        <v>2052</v>
      </c>
      <c r="C1709" s="199">
        <v>0.23</v>
      </c>
      <c r="D1709" s="199"/>
      <c r="E1709" s="199">
        <v>0.23</v>
      </c>
      <c r="F1709" s="199"/>
      <c r="G1709" s="199"/>
    </row>
    <row r="1710" s="109" customFormat="1" ht="19.9" customHeight="1" spans="1:7">
      <c r="A1710" s="197" t="s">
        <v>2055</v>
      </c>
      <c r="B1710" s="198" t="s">
        <v>2056</v>
      </c>
      <c r="C1710" s="199">
        <v>0.1</v>
      </c>
      <c r="D1710" s="199"/>
      <c r="E1710" s="199">
        <v>0.1</v>
      </c>
      <c r="F1710" s="199"/>
      <c r="G1710" s="199"/>
    </row>
    <row r="1711" s="109" customFormat="1" ht="19.9" customHeight="1" spans="1:7">
      <c r="A1711" s="197" t="s">
        <v>2057</v>
      </c>
      <c r="B1711" s="198" t="s">
        <v>2058</v>
      </c>
      <c r="C1711" s="199">
        <v>0.13</v>
      </c>
      <c r="D1711" s="199"/>
      <c r="E1711" s="199">
        <v>0.13</v>
      </c>
      <c r="F1711" s="199"/>
      <c r="G1711" s="199"/>
    </row>
    <row r="1712" s="109" customFormat="1" ht="19.9" customHeight="1" spans="1:7">
      <c r="A1712" s="194" t="s">
        <v>2161</v>
      </c>
      <c r="B1712" s="195" t="s">
        <v>2162</v>
      </c>
      <c r="C1712" s="196">
        <v>574.46</v>
      </c>
      <c r="D1712" s="196">
        <v>491.31</v>
      </c>
      <c r="E1712" s="196">
        <v>0.23</v>
      </c>
      <c r="F1712" s="196"/>
      <c r="G1712" s="196">
        <v>82.92</v>
      </c>
    </row>
    <row r="1713" s="109" customFormat="1" ht="19.9" customHeight="1" spans="1:7">
      <c r="A1713" s="197" t="s">
        <v>1991</v>
      </c>
      <c r="B1713" s="198" t="s">
        <v>1992</v>
      </c>
      <c r="C1713" s="199">
        <v>491.31</v>
      </c>
      <c r="D1713" s="199">
        <v>491.31</v>
      </c>
      <c r="E1713" s="199"/>
      <c r="F1713" s="199"/>
      <c r="G1713" s="199"/>
    </row>
    <row r="1714" s="109" customFormat="1" ht="19.9" customHeight="1" spans="1:7">
      <c r="A1714" s="197" t="s">
        <v>1993</v>
      </c>
      <c r="B1714" s="198" t="s">
        <v>1994</v>
      </c>
      <c r="C1714" s="199">
        <v>55.06</v>
      </c>
      <c r="D1714" s="199">
        <v>55.06</v>
      </c>
      <c r="E1714" s="199"/>
      <c r="F1714" s="199"/>
      <c r="G1714" s="199"/>
    </row>
    <row r="1715" s="109" customFormat="1" ht="19.9" customHeight="1" spans="1:7">
      <c r="A1715" s="197" t="s">
        <v>1995</v>
      </c>
      <c r="B1715" s="198" t="s">
        <v>1996</v>
      </c>
      <c r="C1715" s="199">
        <v>249.94</v>
      </c>
      <c r="D1715" s="199">
        <v>249.94</v>
      </c>
      <c r="E1715" s="199"/>
      <c r="F1715" s="199"/>
      <c r="G1715" s="199"/>
    </row>
    <row r="1716" s="109" customFormat="1" ht="19.9" customHeight="1" spans="1:7">
      <c r="A1716" s="197" t="s">
        <v>1997</v>
      </c>
      <c r="B1716" s="198" t="s">
        <v>1998</v>
      </c>
      <c r="C1716" s="199">
        <v>24.89</v>
      </c>
      <c r="D1716" s="199">
        <v>24.89</v>
      </c>
      <c r="E1716" s="199"/>
      <c r="F1716" s="199"/>
      <c r="G1716" s="199"/>
    </row>
    <row r="1717" s="109" customFormat="1" ht="19.9" customHeight="1" spans="1:7">
      <c r="A1717" s="197" t="s">
        <v>1999</v>
      </c>
      <c r="B1717" s="198" t="s">
        <v>2000</v>
      </c>
      <c r="C1717" s="199">
        <v>8.4</v>
      </c>
      <c r="D1717" s="199">
        <v>8.4</v>
      </c>
      <c r="E1717" s="199"/>
      <c r="F1717" s="199"/>
      <c r="G1717" s="199"/>
    </row>
    <row r="1718" s="109" customFormat="1" ht="19.9" customHeight="1" spans="1:7">
      <c r="A1718" s="197" t="s">
        <v>2001</v>
      </c>
      <c r="B1718" s="198" t="s">
        <v>2002</v>
      </c>
      <c r="C1718" s="199">
        <v>47.98</v>
      </c>
      <c r="D1718" s="199">
        <v>47.98</v>
      </c>
      <c r="E1718" s="199"/>
      <c r="F1718" s="199"/>
      <c r="G1718" s="199"/>
    </row>
    <row r="1719" s="109" customFormat="1" ht="19.9" customHeight="1" spans="1:7">
      <c r="A1719" s="197" t="s">
        <v>2003</v>
      </c>
      <c r="B1719" s="198" t="s">
        <v>2004</v>
      </c>
      <c r="C1719" s="199">
        <v>23.48</v>
      </c>
      <c r="D1719" s="199">
        <v>23.48</v>
      </c>
      <c r="E1719" s="199"/>
      <c r="F1719" s="199"/>
      <c r="G1719" s="199"/>
    </row>
    <row r="1720" s="109" customFormat="1" ht="19.9" customHeight="1" spans="1:7">
      <c r="A1720" s="197" t="s">
        <v>2005</v>
      </c>
      <c r="B1720" s="198" t="s">
        <v>2006</v>
      </c>
      <c r="C1720" s="199">
        <v>3.94</v>
      </c>
      <c r="D1720" s="199">
        <v>3.94</v>
      </c>
      <c r="E1720" s="199"/>
      <c r="F1720" s="199"/>
      <c r="G1720" s="199"/>
    </row>
    <row r="1721" s="109" customFormat="1" ht="19.9" customHeight="1" spans="1:7">
      <c r="A1721" s="197" t="s">
        <v>2007</v>
      </c>
      <c r="B1721" s="198" t="s">
        <v>2008</v>
      </c>
      <c r="C1721" s="199">
        <v>0.84</v>
      </c>
      <c r="D1721" s="199">
        <v>0.84</v>
      </c>
      <c r="E1721" s="199"/>
      <c r="F1721" s="199"/>
      <c r="G1721" s="199"/>
    </row>
    <row r="1722" s="109" customFormat="1" ht="19.9" customHeight="1" spans="1:7">
      <c r="A1722" s="197" t="s">
        <v>2009</v>
      </c>
      <c r="B1722" s="198" t="s">
        <v>2010</v>
      </c>
      <c r="C1722" s="199">
        <v>36.6</v>
      </c>
      <c r="D1722" s="199">
        <v>36.6</v>
      </c>
      <c r="E1722" s="199"/>
      <c r="F1722" s="199"/>
      <c r="G1722" s="199"/>
    </row>
    <row r="1723" s="109" customFormat="1" ht="19.9" customHeight="1" spans="1:7">
      <c r="A1723" s="197" t="s">
        <v>2011</v>
      </c>
      <c r="B1723" s="198" t="s">
        <v>2012</v>
      </c>
      <c r="C1723" s="199">
        <v>3.02</v>
      </c>
      <c r="D1723" s="199">
        <v>3.02</v>
      </c>
      <c r="E1723" s="199"/>
      <c r="F1723" s="199"/>
      <c r="G1723" s="199"/>
    </row>
    <row r="1724" s="109" customFormat="1" ht="19.9" customHeight="1" spans="1:7">
      <c r="A1724" s="197" t="s">
        <v>2013</v>
      </c>
      <c r="B1724" s="198" t="s">
        <v>2014</v>
      </c>
      <c r="C1724" s="199">
        <v>37.16</v>
      </c>
      <c r="D1724" s="199">
        <v>37.16</v>
      </c>
      <c r="E1724" s="199"/>
      <c r="F1724" s="199"/>
      <c r="G1724" s="199"/>
    </row>
    <row r="1725" s="109" customFormat="1" ht="19.9" customHeight="1" spans="1:7">
      <c r="A1725" s="197" t="s">
        <v>2015</v>
      </c>
      <c r="B1725" s="198" t="s">
        <v>2016</v>
      </c>
      <c r="C1725" s="199">
        <v>82.92</v>
      </c>
      <c r="D1725" s="199"/>
      <c r="E1725" s="199"/>
      <c r="F1725" s="199"/>
      <c r="G1725" s="199">
        <v>82.92</v>
      </c>
    </row>
    <row r="1726" s="109" customFormat="1" ht="19.9" customHeight="1" spans="1:7">
      <c r="A1726" s="197" t="s">
        <v>2017</v>
      </c>
      <c r="B1726" s="198" t="s">
        <v>2018</v>
      </c>
      <c r="C1726" s="199">
        <v>2.24</v>
      </c>
      <c r="D1726" s="199"/>
      <c r="E1726" s="199"/>
      <c r="F1726" s="199"/>
      <c r="G1726" s="199">
        <v>2.24</v>
      </c>
    </row>
    <row r="1727" s="109" customFormat="1" ht="19.9" customHeight="1" spans="1:7">
      <c r="A1727" s="197" t="s">
        <v>2019</v>
      </c>
      <c r="B1727" s="198" t="s">
        <v>2020</v>
      </c>
      <c r="C1727" s="199">
        <v>0.42</v>
      </c>
      <c r="D1727" s="199"/>
      <c r="E1727" s="199"/>
      <c r="F1727" s="199"/>
      <c r="G1727" s="199">
        <v>0.42</v>
      </c>
    </row>
    <row r="1728" s="109" customFormat="1" ht="19.9" customHeight="1" spans="1:7">
      <c r="A1728" s="197" t="s">
        <v>2021</v>
      </c>
      <c r="B1728" s="198" t="s">
        <v>2022</v>
      </c>
      <c r="C1728" s="199">
        <v>1.12</v>
      </c>
      <c r="D1728" s="199"/>
      <c r="E1728" s="199"/>
      <c r="F1728" s="199"/>
      <c r="G1728" s="199">
        <v>1.12</v>
      </c>
    </row>
    <row r="1729" s="109" customFormat="1" ht="19.9" customHeight="1" spans="1:7">
      <c r="A1729" s="197" t="s">
        <v>2023</v>
      </c>
      <c r="B1729" s="198" t="s">
        <v>2024</v>
      </c>
      <c r="C1729" s="199">
        <v>0.56</v>
      </c>
      <c r="D1729" s="199"/>
      <c r="E1729" s="199"/>
      <c r="F1729" s="199"/>
      <c r="G1729" s="199">
        <v>0.56</v>
      </c>
    </row>
    <row r="1730" s="109" customFormat="1" ht="19.9" customHeight="1" spans="1:7">
      <c r="A1730" s="197" t="s">
        <v>2025</v>
      </c>
      <c r="B1730" s="198" t="s">
        <v>2026</v>
      </c>
      <c r="C1730" s="199">
        <v>2.52</v>
      </c>
      <c r="D1730" s="199"/>
      <c r="E1730" s="199"/>
      <c r="F1730" s="199"/>
      <c r="G1730" s="199">
        <v>2.52</v>
      </c>
    </row>
    <row r="1731" s="109" customFormat="1" ht="19.9" customHeight="1" spans="1:7">
      <c r="A1731" s="197" t="s">
        <v>2027</v>
      </c>
      <c r="B1731" s="198" t="s">
        <v>2028</v>
      </c>
      <c r="C1731" s="199">
        <v>0.42</v>
      </c>
      <c r="D1731" s="199"/>
      <c r="E1731" s="199"/>
      <c r="F1731" s="199"/>
      <c r="G1731" s="199">
        <v>0.42</v>
      </c>
    </row>
    <row r="1732" s="109" customFormat="1" ht="19.9" customHeight="1" spans="1:7">
      <c r="A1732" s="197" t="s">
        <v>2029</v>
      </c>
      <c r="B1732" s="198" t="s">
        <v>2030</v>
      </c>
      <c r="C1732" s="199">
        <v>1.21</v>
      </c>
      <c r="D1732" s="199"/>
      <c r="E1732" s="199"/>
      <c r="F1732" s="199"/>
      <c r="G1732" s="199">
        <v>1.21</v>
      </c>
    </row>
    <row r="1733" s="109" customFormat="1" ht="19.9" customHeight="1" spans="1:7">
      <c r="A1733" s="197" t="s">
        <v>2031</v>
      </c>
      <c r="B1733" s="198" t="s">
        <v>2032</v>
      </c>
      <c r="C1733" s="199">
        <v>9.66</v>
      </c>
      <c r="D1733" s="199"/>
      <c r="E1733" s="199"/>
      <c r="F1733" s="199"/>
      <c r="G1733" s="199">
        <v>9.66</v>
      </c>
    </row>
    <row r="1734" s="109" customFormat="1" ht="19.9" customHeight="1" spans="1:7">
      <c r="A1734" s="197" t="s">
        <v>2033</v>
      </c>
      <c r="B1734" s="198" t="s">
        <v>2034</v>
      </c>
      <c r="C1734" s="199">
        <v>0.7</v>
      </c>
      <c r="D1734" s="199"/>
      <c r="E1734" s="199"/>
      <c r="F1734" s="199"/>
      <c r="G1734" s="199">
        <v>0.7</v>
      </c>
    </row>
    <row r="1735" s="109" customFormat="1" ht="19.9" customHeight="1" spans="1:7">
      <c r="A1735" s="197" t="s">
        <v>2035</v>
      </c>
      <c r="B1735" s="198" t="s">
        <v>2036</v>
      </c>
      <c r="C1735" s="199">
        <v>0.56</v>
      </c>
      <c r="D1735" s="199"/>
      <c r="E1735" s="199"/>
      <c r="F1735" s="199"/>
      <c r="G1735" s="199">
        <v>0.56</v>
      </c>
    </row>
    <row r="1736" s="109" customFormat="1" ht="19.9" customHeight="1" spans="1:7">
      <c r="A1736" s="197" t="s">
        <v>2037</v>
      </c>
      <c r="B1736" s="198" t="s">
        <v>2038</v>
      </c>
      <c r="C1736" s="199">
        <v>0.84</v>
      </c>
      <c r="D1736" s="199"/>
      <c r="E1736" s="199"/>
      <c r="F1736" s="199"/>
      <c r="G1736" s="199">
        <v>0.84</v>
      </c>
    </row>
    <row r="1737" s="109" customFormat="1" ht="19.9" customHeight="1" spans="1:7">
      <c r="A1737" s="197" t="s">
        <v>2039</v>
      </c>
      <c r="B1737" s="198" t="s">
        <v>2040</v>
      </c>
      <c r="C1737" s="199">
        <v>0.56</v>
      </c>
      <c r="D1737" s="199"/>
      <c r="E1737" s="199"/>
      <c r="F1737" s="199"/>
      <c r="G1737" s="199">
        <v>0.56</v>
      </c>
    </row>
    <row r="1738" s="109" customFormat="1" ht="19.9" customHeight="1" spans="1:7">
      <c r="A1738" s="197" t="s">
        <v>2041</v>
      </c>
      <c r="B1738" s="198" t="s">
        <v>2042</v>
      </c>
      <c r="C1738" s="199">
        <v>0.7</v>
      </c>
      <c r="D1738" s="199"/>
      <c r="E1738" s="199"/>
      <c r="F1738" s="199"/>
      <c r="G1738" s="199">
        <v>0.7</v>
      </c>
    </row>
    <row r="1739" s="109" customFormat="1" ht="19.9" customHeight="1" spans="1:7">
      <c r="A1739" s="197" t="s">
        <v>2043</v>
      </c>
      <c r="B1739" s="198" t="s">
        <v>2044</v>
      </c>
      <c r="C1739" s="199">
        <v>6.5</v>
      </c>
      <c r="D1739" s="199"/>
      <c r="E1739" s="199"/>
      <c r="F1739" s="199"/>
      <c r="G1739" s="199">
        <v>6.5</v>
      </c>
    </row>
    <row r="1740" s="109" customFormat="1" ht="19.9" customHeight="1" spans="1:7">
      <c r="A1740" s="197" t="s">
        <v>2045</v>
      </c>
      <c r="B1740" s="198" t="s">
        <v>2046</v>
      </c>
      <c r="C1740" s="199">
        <v>0.08</v>
      </c>
      <c r="D1740" s="199"/>
      <c r="E1740" s="199"/>
      <c r="F1740" s="199"/>
      <c r="G1740" s="199">
        <v>0.08</v>
      </c>
    </row>
    <row r="1741" s="109" customFormat="1" ht="19.9" customHeight="1" spans="1:7">
      <c r="A1741" s="197" t="s">
        <v>2047</v>
      </c>
      <c r="B1741" s="198" t="s">
        <v>2048</v>
      </c>
      <c r="C1741" s="199">
        <v>9.19</v>
      </c>
      <c r="D1741" s="199"/>
      <c r="E1741" s="199"/>
      <c r="F1741" s="199"/>
      <c r="G1741" s="199">
        <v>9.19</v>
      </c>
    </row>
    <row r="1742" s="109" customFormat="1" ht="19.9" customHeight="1" spans="1:7">
      <c r="A1742" s="197" t="s">
        <v>2049</v>
      </c>
      <c r="B1742" s="198" t="s">
        <v>2050</v>
      </c>
      <c r="C1742" s="199">
        <v>45.64</v>
      </c>
      <c r="D1742" s="199"/>
      <c r="E1742" s="199"/>
      <c r="F1742" s="199"/>
      <c r="G1742" s="199">
        <v>45.64</v>
      </c>
    </row>
    <row r="1743" s="109" customFormat="1" ht="19.9" customHeight="1" spans="1:7">
      <c r="A1743" s="197" t="s">
        <v>2051</v>
      </c>
      <c r="B1743" s="198" t="s">
        <v>2052</v>
      </c>
      <c r="C1743" s="199">
        <v>0.23</v>
      </c>
      <c r="D1743" s="199"/>
      <c r="E1743" s="199">
        <v>0.23</v>
      </c>
      <c r="F1743" s="199"/>
      <c r="G1743" s="199"/>
    </row>
    <row r="1744" s="109" customFormat="1" ht="19.9" customHeight="1" spans="1:7">
      <c r="A1744" s="197" t="s">
        <v>2055</v>
      </c>
      <c r="B1744" s="198" t="s">
        <v>2056</v>
      </c>
      <c r="C1744" s="199">
        <v>0.1</v>
      </c>
      <c r="D1744" s="199"/>
      <c r="E1744" s="199">
        <v>0.1</v>
      </c>
      <c r="F1744" s="199"/>
      <c r="G1744" s="199"/>
    </row>
    <row r="1745" s="109" customFormat="1" ht="19.9" customHeight="1" spans="1:7">
      <c r="A1745" s="197" t="s">
        <v>2057</v>
      </c>
      <c r="B1745" s="198" t="s">
        <v>2058</v>
      </c>
      <c r="C1745" s="199">
        <v>0.13</v>
      </c>
      <c r="D1745" s="199"/>
      <c r="E1745" s="199">
        <v>0.13</v>
      </c>
      <c r="F1745" s="199"/>
      <c r="G1745" s="199"/>
    </row>
    <row r="1746" s="109" customFormat="1" ht="19.9" customHeight="1" spans="1:7">
      <c r="A1746" s="197" t="s">
        <v>2163</v>
      </c>
      <c r="B1746" s="198" t="s">
        <v>2164</v>
      </c>
      <c r="C1746" s="199">
        <v>843.64</v>
      </c>
      <c r="D1746" s="199">
        <v>744.09</v>
      </c>
      <c r="E1746" s="199">
        <v>41.61</v>
      </c>
      <c r="F1746" s="199"/>
      <c r="G1746" s="199">
        <v>57.94</v>
      </c>
    </row>
    <row r="1747" s="109" customFormat="1" ht="19.9" customHeight="1" spans="1:7">
      <c r="A1747" s="197" t="s">
        <v>1991</v>
      </c>
      <c r="B1747" s="198" t="s">
        <v>1992</v>
      </c>
      <c r="C1747" s="199">
        <v>744.09</v>
      </c>
      <c r="D1747" s="199">
        <v>744.09</v>
      </c>
      <c r="E1747" s="199"/>
      <c r="F1747" s="199"/>
      <c r="G1747" s="199"/>
    </row>
    <row r="1748" s="109" customFormat="1" ht="19.9" customHeight="1" spans="1:7">
      <c r="A1748" s="197" t="s">
        <v>1993</v>
      </c>
      <c r="B1748" s="198" t="s">
        <v>1994</v>
      </c>
      <c r="C1748" s="199">
        <v>98.23</v>
      </c>
      <c r="D1748" s="199">
        <v>98.23</v>
      </c>
      <c r="E1748" s="199"/>
      <c r="F1748" s="199"/>
      <c r="G1748" s="199"/>
    </row>
    <row r="1749" s="109" customFormat="1" ht="19.9" customHeight="1" spans="1:7">
      <c r="A1749" s="197" t="s">
        <v>1995</v>
      </c>
      <c r="B1749" s="198" t="s">
        <v>1996</v>
      </c>
      <c r="C1749" s="199">
        <v>326.66</v>
      </c>
      <c r="D1749" s="199">
        <v>326.66</v>
      </c>
      <c r="E1749" s="199"/>
      <c r="F1749" s="199"/>
      <c r="G1749" s="199"/>
    </row>
    <row r="1750" s="109" customFormat="1" ht="19.9" customHeight="1" spans="1:7">
      <c r="A1750" s="197" t="s">
        <v>1997</v>
      </c>
      <c r="B1750" s="198" t="s">
        <v>1998</v>
      </c>
      <c r="C1750" s="199">
        <v>34.8</v>
      </c>
      <c r="D1750" s="199">
        <v>34.8</v>
      </c>
      <c r="E1750" s="199"/>
      <c r="F1750" s="199"/>
      <c r="G1750" s="199"/>
    </row>
    <row r="1751" s="109" customFormat="1" ht="19.9" customHeight="1" spans="1:7">
      <c r="A1751" s="197" t="s">
        <v>1999</v>
      </c>
      <c r="B1751" s="198" t="s">
        <v>2000</v>
      </c>
      <c r="C1751" s="199">
        <v>13.2</v>
      </c>
      <c r="D1751" s="199">
        <v>13.2</v>
      </c>
      <c r="E1751" s="199"/>
      <c r="F1751" s="199"/>
      <c r="G1751" s="199"/>
    </row>
    <row r="1752" s="109" customFormat="1" ht="19.9" customHeight="1" spans="1:7">
      <c r="A1752" s="197" t="s">
        <v>2001</v>
      </c>
      <c r="B1752" s="198" t="s">
        <v>2002</v>
      </c>
      <c r="C1752" s="199">
        <v>66.7</v>
      </c>
      <c r="D1752" s="199">
        <v>66.7</v>
      </c>
      <c r="E1752" s="199"/>
      <c r="F1752" s="199"/>
      <c r="G1752" s="199"/>
    </row>
    <row r="1753" s="109" customFormat="1" ht="19.9" customHeight="1" spans="1:7">
      <c r="A1753" s="197" t="s">
        <v>2003</v>
      </c>
      <c r="B1753" s="198" t="s">
        <v>2004</v>
      </c>
      <c r="C1753" s="199">
        <v>32.72</v>
      </c>
      <c r="D1753" s="199">
        <v>32.72</v>
      </c>
      <c r="E1753" s="199"/>
      <c r="F1753" s="199"/>
      <c r="G1753" s="199"/>
    </row>
    <row r="1754" s="109" customFormat="1" ht="19.9" customHeight="1" spans="1:7">
      <c r="A1754" s="197" t="s">
        <v>2005</v>
      </c>
      <c r="B1754" s="198" t="s">
        <v>2006</v>
      </c>
      <c r="C1754" s="199">
        <v>5.84</v>
      </c>
      <c r="D1754" s="199">
        <v>5.84</v>
      </c>
      <c r="E1754" s="199"/>
      <c r="F1754" s="199"/>
      <c r="G1754" s="199"/>
    </row>
    <row r="1755" s="109" customFormat="1" ht="19.9" customHeight="1" spans="1:7">
      <c r="A1755" s="197" t="s">
        <v>2007</v>
      </c>
      <c r="B1755" s="198" t="s">
        <v>2008</v>
      </c>
      <c r="C1755" s="199">
        <v>0.92</v>
      </c>
      <c r="D1755" s="199">
        <v>0.92</v>
      </c>
      <c r="E1755" s="199"/>
      <c r="F1755" s="199"/>
      <c r="G1755" s="199"/>
    </row>
    <row r="1756" s="109" customFormat="1" ht="19.9" customHeight="1" spans="1:7">
      <c r="A1756" s="197" t="s">
        <v>2009</v>
      </c>
      <c r="B1756" s="198" t="s">
        <v>2010</v>
      </c>
      <c r="C1756" s="199">
        <v>50.99</v>
      </c>
      <c r="D1756" s="199">
        <v>50.99</v>
      </c>
      <c r="E1756" s="199"/>
      <c r="F1756" s="199"/>
      <c r="G1756" s="199"/>
    </row>
    <row r="1757" s="109" customFormat="1" ht="19.9" customHeight="1" spans="1:7">
      <c r="A1757" s="197" t="s">
        <v>2011</v>
      </c>
      <c r="B1757" s="198" t="s">
        <v>2012</v>
      </c>
      <c r="C1757" s="199">
        <v>4.75</v>
      </c>
      <c r="D1757" s="199">
        <v>4.75</v>
      </c>
      <c r="E1757" s="199"/>
      <c r="F1757" s="199"/>
      <c r="G1757" s="199"/>
    </row>
    <row r="1758" s="109" customFormat="1" ht="19.9" customHeight="1" spans="1:7">
      <c r="A1758" s="197" t="s">
        <v>2013</v>
      </c>
      <c r="B1758" s="198" t="s">
        <v>2014</v>
      </c>
      <c r="C1758" s="199">
        <v>109.28</v>
      </c>
      <c r="D1758" s="199">
        <v>109.28</v>
      </c>
      <c r="E1758" s="199"/>
      <c r="F1758" s="199"/>
      <c r="G1758" s="199"/>
    </row>
    <row r="1759" s="109" customFormat="1" ht="19.9" customHeight="1" spans="1:7">
      <c r="A1759" s="197" t="s">
        <v>2015</v>
      </c>
      <c r="B1759" s="198" t="s">
        <v>2016</v>
      </c>
      <c r="C1759" s="199">
        <v>57.94</v>
      </c>
      <c r="D1759" s="199"/>
      <c r="E1759" s="199"/>
      <c r="F1759" s="199"/>
      <c r="G1759" s="199">
        <v>57.94</v>
      </c>
    </row>
    <row r="1760" s="109" customFormat="1" ht="19.9" customHeight="1" spans="1:7">
      <c r="A1760" s="197" t="s">
        <v>2017</v>
      </c>
      <c r="B1760" s="198" t="s">
        <v>2018</v>
      </c>
      <c r="C1760" s="199">
        <v>3.52</v>
      </c>
      <c r="D1760" s="199"/>
      <c r="E1760" s="199"/>
      <c r="F1760" s="199"/>
      <c r="G1760" s="199">
        <v>3.52</v>
      </c>
    </row>
    <row r="1761" s="109" customFormat="1" ht="19.9" customHeight="1" spans="1:7">
      <c r="A1761" s="197" t="s">
        <v>2019</v>
      </c>
      <c r="B1761" s="198" t="s">
        <v>2020</v>
      </c>
      <c r="C1761" s="199">
        <v>0.66</v>
      </c>
      <c r="D1761" s="199"/>
      <c r="E1761" s="199"/>
      <c r="F1761" s="199"/>
      <c r="G1761" s="199">
        <v>0.66</v>
      </c>
    </row>
    <row r="1762" s="109" customFormat="1" ht="19.9" customHeight="1" spans="1:7">
      <c r="A1762" s="197" t="s">
        <v>2021</v>
      </c>
      <c r="B1762" s="198" t="s">
        <v>2022</v>
      </c>
      <c r="C1762" s="199">
        <v>1.76</v>
      </c>
      <c r="D1762" s="199"/>
      <c r="E1762" s="199"/>
      <c r="F1762" s="199"/>
      <c r="G1762" s="199">
        <v>1.76</v>
      </c>
    </row>
    <row r="1763" s="109" customFormat="1" ht="19.9" customHeight="1" spans="1:7">
      <c r="A1763" s="197" t="s">
        <v>2023</v>
      </c>
      <c r="B1763" s="198" t="s">
        <v>2024</v>
      </c>
      <c r="C1763" s="199">
        <v>0.88</v>
      </c>
      <c r="D1763" s="199"/>
      <c r="E1763" s="199"/>
      <c r="F1763" s="199"/>
      <c r="G1763" s="199">
        <v>0.88</v>
      </c>
    </row>
    <row r="1764" s="109" customFormat="1" ht="19.9" customHeight="1" spans="1:7">
      <c r="A1764" s="197" t="s">
        <v>2025</v>
      </c>
      <c r="B1764" s="198" t="s">
        <v>2026</v>
      </c>
      <c r="C1764" s="199">
        <v>3.96</v>
      </c>
      <c r="D1764" s="199"/>
      <c r="E1764" s="199"/>
      <c r="F1764" s="199"/>
      <c r="G1764" s="199">
        <v>3.96</v>
      </c>
    </row>
    <row r="1765" s="109" customFormat="1" ht="19.9" customHeight="1" spans="1:7">
      <c r="A1765" s="197" t="s">
        <v>2027</v>
      </c>
      <c r="B1765" s="198" t="s">
        <v>2028</v>
      </c>
      <c r="C1765" s="199">
        <v>0.66</v>
      </c>
      <c r="D1765" s="199"/>
      <c r="E1765" s="199"/>
      <c r="F1765" s="199"/>
      <c r="G1765" s="199">
        <v>0.66</v>
      </c>
    </row>
    <row r="1766" s="109" customFormat="1" ht="19.9" customHeight="1" spans="1:7">
      <c r="A1766" s="197" t="s">
        <v>2031</v>
      </c>
      <c r="B1766" s="198" t="s">
        <v>2032</v>
      </c>
      <c r="C1766" s="199">
        <v>15.18</v>
      </c>
      <c r="D1766" s="199"/>
      <c r="E1766" s="199"/>
      <c r="F1766" s="199"/>
      <c r="G1766" s="199">
        <v>15.18</v>
      </c>
    </row>
    <row r="1767" s="109" customFormat="1" ht="19.9" customHeight="1" spans="1:7">
      <c r="A1767" s="197" t="s">
        <v>2033</v>
      </c>
      <c r="B1767" s="198" t="s">
        <v>2034</v>
      </c>
      <c r="C1767" s="199">
        <v>1.1</v>
      </c>
      <c r="D1767" s="199"/>
      <c r="E1767" s="199"/>
      <c r="F1767" s="199"/>
      <c r="G1767" s="199">
        <v>1.1</v>
      </c>
    </row>
    <row r="1768" s="109" customFormat="1" ht="19.9" customHeight="1" spans="1:7">
      <c r="A1768" s="197" t="s">
        <v>2035</v>
      </c>
      <c r="B1768" s="198" t="s">
        <v>2036</v>
      </c>
      <c r="C1768" s="199">
        <v>0.88</v>
      </c>
      <c r="D1768" s="199"/>
      <c r="E1768" s="199"/>
      <c r="F1768" s="199"/>
      <c r="G1768" s="199">
        <v>0.88</v>
      </c>
    </row>
    <row r="1769" s="109" customFormat="1" ht="19.9" customHeight="1" spans="1:7">
      <c r="A1769" s="197" t="s">
        <v>2037</v>
      </c>
      <c r="B1769" s="198" t="s">
        <v>2038</v>
      </c>
      <c r="C1769" s="199">
        <v>1.32</v>
      </c>
      <c r="D1769" s="199"/>
      <c r="E1769" s="199"/>
      <c r="F1769" s="199"/>
      <c r="G1769" s="199">
        <v>1.32</v>
      </c>
    </row>
    <row r="1770" s="109" customFormat="1" ht="19.9" customHeight="1" spans="1:7">
      <c r="A1770" s="197" t="s">
        <v>2039</v>
      </c>
      <c r="B1770" s="198" t="s">
        <v>2040</v>
      </c>
      <c r="C1770" s="199">
        <v>0.88</v>
      </c>
      <c r="D1770" s="199"/>
      <c r="E1770" s="199"/>
      <c r="F1770" s="199"/>
      <c r="G1770" s="199">
        <v>0.88</v>
      </c>
    </row>
    <row r="1771" s="109" customFormat="1" ht="19.9" customHeight="1" spans="1:7">
      <c r="A1771" s="197" t="s">
        <v>2041</v>
      </c>
      <c r="B1771" s="198" t="s">
        <v>2042</v>
      </c>
      <c r="C1771" s="199">
        <v>1.1</v>
      </c>
      <c r="D1771" s="199"/>
      <c r="E1771" s="199"/>
      <c r="F1771" s="199"/>
      <c r="G1771" s="199">
        <v>1.1</v>
      </c>
    </row>
    <row r="1772" s="109" customFormat="1" ht="19.9" customHeight="1" spans="1:7">
      <c r="A1772" s="197" t="s">
        <v>2043</v>
      </c>
      <c r="B1772" s="198" t="s">
        <v>2044</v>
      </c>
      <c r="C1772" s="199">
        <v>9.03</v>
      </c>
      <c r="D1772" s="199"/>
      <c r="E1772" s="199"/>
      <c r="F1772" s="199"/>
      <c r="G1772" s="199">
        <v>9.03</v>
      </c>
    </row>
    <row r="1773" s="109" customFormat="1" ht="19.9" customHeight="1" spans="1:7">
      <c r="A1773" s="197" t="s">
        <v>2045</v>
      </c>
      <c r="B1773" s="198" t="s">
        <v>2046</v>
      </c>
      <c r="C1773" s="199">
        <v>0.13</v>
      </c>
      <c r="D1773" s="199"/>
      <c r="E1773" s="199"/>
      <c r="F1773" s="199"/>
      <c r="G1773" s="199">
        <v>0.13</v>
      </c>
    </row>
    <row r="1774" s="109" customFormat="1" ht="19.9" customHeight="1" spans="1:7">
      <c r="A1774" s="197" t="s">
        <v>2047</v>
      </c>
      <c r="B1774" s="198" t="s">
        <v>2048</v>
      </c>
      <c r="C1774" s="199">
        <v>14.3</v>
      </c>
      <c r="D1774" s="199"/>
      <c r="E1774" s="199"/>
      <c r="F1774" s="199"/>
      <c r="G1774" s="199">
        <v>14.3</v>
      </c>
    </row>
    <row r="1775" s="109" customFormat="1" ht="19.9" customHeight="1" spans="1:7">
      <c r="A1775" s="197" t="s">
        <v>2049</v>
      </c>
      <c r="B1775" s="198" t="s">
        <v>2050</v>
      </c>
      <c r="C1775" s="199">
        <v>2.58</v>
      </c>
      <c r="D1775" s="199"/>
      <c r="E1775" s="199"/>
      <c r="F1775" s="199"/>
      <c r="G1775" s="199">
        <v>2.58</v>
      </c>
    </row>
    <row r="1776" s="109" customFormat="1" ht="19.9" customHeight="1" spans="1:7">
      <c r="A1776" s="197" t="s">
        <v>2051</v>
      </c>
      <c r="B1776" s="198" t="s">
        <v>2052</v>
      </c>
      <c r="C1776" s="199">
        <v>41.61</v>
      </c>
      <c r="D1776" s="199"/>
      <c r="E1776" s="199">
        <v>41.61</v>
      </c>
      <c r="F1776" s="199"/>
      <c r="G1776" s="199"/>
    </row>
    <row r="1777" s="109" customFormat="1" ht="19.9" customHeight="1" spans="1:7">
      <c r="A1777" s="197" t="s">
        <v>2053</v>
      </c>
      <c r="B1777" s="198" t="s">
        <v>2054</v>
      </c>
      <c r="C1777" s="199">
        <v>11.48</v>
      </c>
      <c r="D1777" s="199"/>
      <c r="E1777" s="199">
        <v>11.48</v>
      </c>
      <c r="F1777" s="199"/>
      <c r="G1777" s="199"/>
    </row>
    <row r="1778" s="109" customFormat="1" ht="19.9" customHeight="1" spans="1:7">
      <c r="A1778" s="197" t="s">
        <v>2055</v>
      </c>
      <c r="B1778" s="198" t="s">
        <v>2056</v>
      </c>
      <c r="C1778" s="199">
        <v>13.1</v>
      </c>
      <c r="D1778" s="199"/>
      <c r="E1778" s="199">
        <v>13.1</v>
      </c>
      <c r="F1778" s="199"/>
      <c r="G1778" s="199"/>
    </row>
    <row r="1779" s="109" customFormat="1" ht="19.9" customHeight="1" spans="1:7">
      <c r="A1779" s="197" t="s">
        <v>2057</v>
      </c>
      <c r="B1779" s="198" t="s">
        <v>2058</v>
      </c>
      <c r="C1779" s="199">
        <v>17.03</v>
      </c>
      <c r="D1779" s="199"/>
      <c r="E1779" s="199">
        <v>17.03</v>
      </c>
      <c r="F1779" s="199"/>
      <c r="G1779" s="199"/>
    </row>
    <row r="1780" s="109" customFormat="1" ht="19.9" customHeight="1" spans="1:7">
      <c r="A1780" s="194" t="s">
        <v>2165</v>
      </c>
      <c r="B1780" s="195" t="s">
        <v>2166</v>
      </c>
      <c r="C1780" s="196">
        <v>1721.78</v>
      </c>
      <c r="D1780" s="196">
        <v>1544.35</v>
      </c>
      <c r="E1780" s="196">
        <v>6.32</v>
      </c>
      <c r="F1780" s="196"/>
      <c r="G1780" s="196">
        <v>171.11</v>
      </c>
    </row>
    <row r="1781" s="109" customFormat="1" ht="19.9" customHeight="1" spans="1:7">
      <c r="A1781" s="197" t="s">
        <v>1991</v>
      </c>
      <c r="B1781" s="198" t="s">
        <v>1992</v>
      </c>
      <c r="C1781" s="199">
        <v>1544.35</v>
      </c>
      <c r="D1781" s="199">
        <v>1544.35</v>
      </c>
      <c r="E1781" s="199"/>
      <c r="F1781" s="199"/>
      <c r="G1781" s="199"/>
    </row>
    <row r="1782" s="109" customFormat="1" ht="19.9" customHeight="1" spans="1:7">
      <c r="A1782" s="197" t="s">
        <v>1993</v>
      </c>
      <c r="B1782" s="198" t="s">
        <v>1994</v>
      </c>
      <c r="C1782" s="199">
        <v>179.41</v>
      </c>
      <c r="D1782" s="199">
        <v>179.41</v>
      </c>
      <c r="E1782" s="199"/>
      <c r="F1782" s="199"/>
      <c r="G1782" s="199"/>
    </row>
    <row r="1783" s="109" customFormat="1" ht="19.9" customHeight="1" spans="1:7">
      <c r="A1783" s="197" t="s">
        <v>1995</v>
      </c>
      <c r="B1783" s="198" t="s">
        <v>1996</v>
      </c>
      <c r="C1783" s="199">
        <v>802.94</v>
      </c>
      <c r="D1783" s="199">
        <v>802.94</v>
      </c>
      <c r="E1783" s="199"/>
      <c r="F1783" s="199"/>
      <c r="G1783" s="199"/>
    </row>
    <row r="1784" s="109" customFormat="1" ht="19.9" customHeight="1" spans="1:7">
      <c r="A1784" s="197" t="s">
        <v>1997</v>
      </c>
      <c r="B1784" s="198" t="s">
        <v>1998</v>
      </c>
      <c r="C1784" s="199">
        <v>81.98</v>
      </c>
      <c r="D1784" s="199">
        <v>81.98</v>
      </c>
      <c r="E1784" s="199"/>
      <c r="F1784" s="199"/>
      <c r="G1784" s="199"/>
    </row>
    <row r="1785" s="109" customFormat="1" ht="19.9" customHeight="1" spans="1:7">
      <c r="A1785" s="197" t="s">
        <v>1999</v>
      </c>
      <c r="B1785" s="198" t="s">
        <v>2000</v>
      </c>
      <c r="C1785" s="199">
        <v>26.4</v>
      </c>
      <c r="D1785" s="199">
        <v>26.4</v>
      </c>
      <c r="E1785" s="199"/>
      <c r="F1785" s="199"/>
      <c r="G1785" s="199"/>
    </row>
    <row r="1786" s="109" customFormat="1" ht="19.9" customHeight="1" spans="1:7">
      <c r="A1786" s="197" t="s">
        <v>2001</v>
      </c>
      <c r="B1786" s="198" t="s">
        <v>2002</v>
      </c>
      <c r="C1786" s="199">
        <v>151.42</v>
      </c>
      <c r="D1786" s="199">
        <v>151.42</v>
      </c>
      <c r="E1786" s="199"/>
      <c r="F1786" s="199"/>
      <c r="G1786" s="199"/>
    </row>
    <row r="1787" s="109" customFormat="1" ht="19.9" customHeight="1" spans="1:7">
      <c r="A1787" s="197" t="s">
        <v>2003</v>
      </c>
      <c r="B1787" s="198" t="s">
        <v>2004</v>
      </c>
      <c r="C1787" s="199">
        <v>74.08</v>
      </c>
      <c r="D1787" s="199">
        <v>74.08</v>
      </c>
      <c r="E1787" s="199"/>
      <c r="F1787" s="199"/>
      <c r="G1787" s="199"/>
    </row>
    <row r="1788" s="109" customFormat="1" ht="19.9" customHeight="1" spans="1:7">
      <c r="A1788" s="197" t="s">
        <v>2005</v>
      </c>
      <c r="B1788" s="198" t="s">
        <v>2006</v>
      </c>
      <c r="C1788" s="199">
        <v>16.04</v>
      </c>
      <c r="D1788" s="199">
        <v>16.04</v>
      </c>
      <c r="E1788" s="199"/>
      <c r="F1788" s="199"/>
      <c r="G1788" s="199"/>
    </row>
    <row r="1789" s="109" customFormat="1" ht="19.9" customHeight="1" spans="1:7">
      <c r="A1789" s="197" t="s">
        <v>2007</v>
      </c>
      <c r="B1789" s="198" t="s">
        <v>2008</v>
      </c>
      <c r="C1789" s="199">
        <v>1.76</v>
      </c>
      <c r="D1789" s="199">
        <v>1.76</v>
      </c>
      <c r="E1789" s="199"/>
      <c r="F1789" s="199"/>
      <c r="G1789" s="199"/>
    </row>
    <row r="1790" s="109" customFormat="1" ht="19.9" customHeight="1" spans="1:7">
      <c r="A1790" s="197" t="s">
        <v>2009</v>
      </c>
      <c r="B1790" s="198" t="s">
        <v>2010</v>
      </c>
      <c r="C1790" s="199">
        <v>115.44</v>
      </c>
      <c r="D1790" s="199">
        <v>115.44</v>
      </c>
      <c r="E1790" s="199"/>
      <c r="F1790" s="199"/>
      <c r="G1790" s="199"/>
    </row>
    <row r="1791" s="109" customFormat="1" ht="19.9" customHeight="1" spans="1:7">
      <c r="A1791" s="197" t="s">
        <v>2011</v>
      </c>
      <c r="B1791" s="198" t="s">
        <v>2012</v>
      </c>
      <c r="C1791" s="199">
        <v>9.52</v>
      </c>
      <c r="D1791" s="199">
        <v>9.52</v>
      </c>
      <c r="E1791" s="199"/>
      <c r="F1791" s="199"/>
      <c r="G1791" s="199"/>
    </row>
    <row r="1792" s="109" customFormat="1" ht="19.9" customHeight="1" spans="1:7">
      <c r="A1792" s="197" t="s">
        <v>2013</v>
      </c>
      <c r="B1792" s="198" t="s">
        <v>2014</v>
      </c>
      <c r="C1792" s="199">
        <v>85.37</v>
      </c>
      <c r="D1792" s="199">
        <v>85.37</v>
      </c>
      <c r="E1792" s="199"/>
      <c r="F1792" s="199"/>
      <c r="G1792" s="199"/>
    </row>
    <row r="1793" s="109" customFormat="1" ht="19.9" customHeight="1" spans="1:7">
      <c r="A1793" s="197" t="s">
        <v>2015</v>
      </c>
      <c r="B1793" s="198" t="s">
        <v>2016</v>
      </c>
      <c r="C1793" s="199">
        <v>171.11</v>
      </c>
      <c r="D1793" s="199"/>
      <c r="E1793" s="199"/>
      <c r="F1793" s="199"/>
      <c r="G1793" s="199">
        <v>171.11</v>
      </c>
    </row>
    <row r="1794" s="109" customFormat="1" ht="19.9" customHeight="1" spans="1:7">
      <c r="A1794" s="197" t="s">
        <v>2017</v>
      </c>
      <c r="B1794" s="198" t="s">
        <v>2018</v>
      </c>
      <c r="C1794" s="199">
        <v>8.8</v>
      </c>
      <c r="D1794" s="199"/>
      <c r="E1794" s="199"/>
      <c r="F1794" s="199"/>
      <c r="G1794" s="199">
        <v>8.8</v>
      </c>
    </row>
    <row r="1795" s="109" customFormat="1" ht="19.9" customHeight="1" spans="1:7">
      <c r="A1795" s="197" t="s">
        <v>2019</v>
      </c>
      <c r="B1795" s="198" t="s">
        <v>2020</v>
      </c>
      <c r="C1795" s="199">
        <v>1.76</v>
      </c>
      <c r="D1795" s="199"/>
      <c r="E1795" s="199"/>
      <c r="F1795" s="199"/>
      <c r="G1795" s="199">
        <v>1.76</v>
      </c>
    </row>
    <row r="1796" s="109" customFormat="1" ht="19.9" customHeight="1" spans="1:7">
      <c r="A1796" s="197" t="s">
        <v>2021</v>
      </c>
      <c r="B1796" s="198" t="s">
        <v>2022</v>
      </c>
      <c r="C1796" s="199">
        <v>3.52</v>
      </c>
      <c r="D1796" s="199"/>
      <c r="E1796" s="199"/>
      <c r="F1796" s="199"/>
      <c r="G1796" s="199">
        <v>3.52</v>
      </c>
    </row>
    <row r="1797" s="109" customFormat="1" ht="19.9" customHeight="1" spans="1:7">
      <c r="A1797" s="197" t="s">
        <v>2023</v>
      </c>
      <c r="B1797" s="198" t="s">
        <v>2024</v>
      </c>
      <c r="C1797" s="199">
        <v>1.76</v>
      </c>
      <c r="D1797" s="199"/>
      <c r="E1797" s="199"/>
      <c r="F1797" s="199"/>
      <c r="G1797" s="199">
        <v>1.76</v>
      </c>
    </row>
    <row r="1798" s="109" customFormat="1" ht="19.9" customHeight="1" spans="1:7">
      <c r="A1798" s="197" t="s">
        <v>2025</v>
      </c>
      <c r="B1798" s="198" t="s">
        <v>2026</v>
      </c>
      <c r="C1798" s="199">
        <v>12.32</v>
      </c>
      <c r="D1798" s="199"/>
      <c r="E1798" s="199"/>
      <c r="F1798" s="199"/>
      <c r="G1798" s="199">
        <v>12.32</v>
      </c>
    </row>
    <row r="1799" s="109" customFormat="1" ht="19.9" customHeight="1" spans="1:7">
      <c r="A1799" s="197" t="s">
        <v>2027</v>
      </c>
      <c r="B1799" s="198" t="s">
        <v>2028</v>
      </c>
      <c r="C1799" s="199">
        <v>1.76</v>
      </c>
      <c r="D1799" s="199"/>
      <c r="E1799" s="199"/>
      <c r="F1799" s="199"/>
      <c r="G1799" s="199">
        <v>1.76</v>
      </c>
    </row>
    <row r="1800" s="109" customFormat="1" ht="19.9" customHeight="1" spans="1:7">
      <c r="A1800" s="197" t="s">
        <v>2029</v>
      </c>
      <c r="B1800" s="198" t="s">
        <v>2030</v>
      </c>
      <c r="C1800" s="199">
        <v>10.08</v>
      </c>
      <c r="D1800" s="199"/>
      <c r="E1800" s="199"/>
      <c r="F1800" s="199"/>
      <c r="G1800" s="199">
        <v>10.08</v>
      </c>
    </row>
    <row r="1801" s="109" customFormat="1" ht="19.9" customHeight="1" spans="1:7">
      <c r="A1801" s="197" t="s">
        <v>2031</v>
      </c>
      <c r="B1801" s="198" t="s">
        <v>2032</v>
      </c>
      <c r="C1801" s="199">
        <v>36.08</v>
      </c>
      <c r="D1801" s="199"/>
      <c r="E1801" s="199"/>
      <c r="F1801" s="199"/>
      <c r="G1801" s="199">
        <v>36.08</v>
      </c>
    </row>
    <row r="1802" s="109" customFormat="1" ht="19.9" customHeight="1" spans="1:7">
      <c r="A1802" s="197" t="s">
        <v>2033</v>
      </c>
      <c r="B1802" s="198" t="s">
        <v>2034</v>
      </c>
      <c r="C1802" s="199">
        <v>2.2</v>
      </c>
      <c r="D1802" s="199"/>
      <c r="E1802" s="199"/>
      <c r="F1802" s="199"/>
      <c r="G1802" s="199">
        <v>2.2</v>
      </c>
    </row>
    <row r="1803" s="109" customFormat="1" ht="19.9" customHeight="1" spans="1:7">
      <c r="A1803" s="197" t="s">
        <v>2035</v>
      </c>
      <c r="B1803" s="198" t="s">
        <v>2036</v>
      </c>
      <c r="C1803" s="199">
        <v>2.64</v>
      </c>
      <c r="D1803" s="199"/>
      <c r="E1803" s="199"/>
      <c r="F1803" s="199"/>
      <c r="G1803" s="199">
        <v>2.64</v>
      </c>
    </row>
    <row r="1804" s="109" customFormat="1" ht="19.9" customHeight="1" spans="1:7">
      <c r="A1804" s="197" t="s">
        <v>2037</v>
      </c>
      <c r="B1804" s="198" t="s">
        <v>2038</v>
      </c>
      <c r="C1804" s="199">
        <v>3.08</v>
      </c>
      <c r="D1804" s="199"/>
      <c r="E1804" s="199"/>
      <c r="F1804" s="199"/>
      <c r="G1804" s="199">
        <v>3.08</v>
      </c>
    </row>
    <row r="1805" s="109" customFormat="1" ht="19.9" customHeight="1" spans="1:7">
      <c r="A1805" s="197" t="s">
        <v>2039</v>
      </c>
      <c r="B1805" s="198" t="s">
        <v>2040</v>
      </c>
      <c r="C1805" s="199">
        <v>1.76</v>
      </c>
      <c r="D1805" s="199"/>
      <c r="E1805" s="199"/>
      <c r="F1805" s="199"/>
      <c r="G1805" s="199">
        <v>1.76</v>
      </c>
    </row>
    <row r="1806" s="109" customFormat="1" ht="19.9" customHeight="1" spans="1:7">
      <c r="A1806" s="197" t="s">
        <v>2041</v>
      </c>
      <c r="B1806" s="198" t="s">
        <v>2042</v>
      </c>
      <c r="C1806" s="199">
        <v>2.64</v>
      </c>
      <c r="D1806" s="199"/>
      <c r="E1806" s="199"/>
      <c r="F1806" s="199"/>
      <c r="G1806" s="199">
        <v>2.64</v>
      </c>
    </row>
    <row r="1807" s="109" customFormat="1" ht="19.9" customHeight="1" spans="1:7">
      <c r="A1807" s="197" t="s">
        <v>2043</v>
      </c>
      <c r="B1807" s="198" t="s">
        <v>2044</v>
      </c>
      <c r="C1807" s="199">
        <v>20.94</v>
      </c>
      <c r="D1807" s="199"/>
      <c r="E1807" s="199"/>
      <c r="F1807" s="199"/>
      <c r="G1807" s="199">
        <v>20.94</v>
      </c>
    </row>
    <row r="1808" s="109" customFormat="1" ht="19.9" customHeight="1" spans="1:7">
      <c r="A1808" s="197" t="s">
        <v>2045</v>
      </c>
      <c r="B1808" s="198" t="s">
        <v>2046</v>
      </c>
      <c r="C1808" s="199">
        <v>0.26</v>
      </c>
      <c r="D1808" s="199"/>
      <c r="E1808" s="199"/>
      <c r="F1808" s="199"/>
      <c r="G1808" s="199">
        <v>0.26</v>
      </c>
    </row>
    <row r="1809" s="109" customFormat="1" ht="19.9" customHeight="1" spans="1:7">
      <c r="A1809" s="197" t="s">
        <v>2047</v>
      </c>
      <c r="B1809" s="198" t="s">
        <v>2048</v>
      </c>
      <c r="C1809" s="199">
        <v>40.48</v>
      </c>
      <c r="D1809" s="199"/>
      <c r="E1809" s="199"/>
      <c r="F1809" s="199"/>
      <c r="G1809" s="199">
        <v>40.48</v>
      </c>
    </row>
    <row r="1810" s="109" customFormat="1" ht="19.9" customHeight="1" spans="1:7">
      <c r="A1810" s="197" t="s">
        <v>2049</v>
      </c>
      <c r="B1810" s="198" t="s">
        <v>2050</v>
      </c>
      <c r="C1810" s="199">
        <v>21.03</v>
      </c>
      <c r="D1810" s="199"/>
      <c r="E1810" s="199"/>
      <c r="F1810" s="199"/>
      <c r="G1810" s="199">
        <v>21.03</v>
      </c>
    </row>
    <row r="1811" s="109" customFormat="1" ht="19.9" customHeight="1" spans="1:7">
      <c r="A1811" s="197" t="s">
        <v>2051</v>
      </c>
      <c r="B1811" s="198" t="s">
        <v>2052</v>
      </c>
      <c r="C1811" s="199">
        <v>6.32</v>
      </c>
      <c r="D1811" s="199"/>
      <c r="E1811" s="199">
        <v>6.32</v>
      </c>
      <c r="F1811" s="199"/>
      <c r="G1811" s="199"/>
    </row>
    <row r="1812" s="109" customFormat="1" ht="19.9" customHeight="1" spans="1:7">
      <c r="A1812" s="197" t="s">
        <v>2053</v>
      </c>
      <c r="B1812" s="198" t="s">
        <v>2054</v>
      </c>
      <c r="C1812" s="199">
        <v>2.64</v>
      </c>
      <c r="D1812" s="199"/>
      <c r="E1812" s="199">
        <v>2.64</v>
      </c>
      <c r="F1812" s="199"/>
      <c r="G1812" s="199"/>
    </row>
    <row r="1813" s="109" customFormat="1" ht="19.9" customHeight="1" spans="1:7">
      <c r="A1813" s="197" t="s">
        <v>2055</v>
      </c>
      <c r="B1813" s="198" t="s">
        <v>2056</v>
      </c>
      <c r="C1813" s="199">
        <v>1.6</v>
      </c>
      <c r="D1813" s="199"/>
      <c r="E1813" s="199">
        <v>1.6</v>
      </c>
      <c r="F1813" s="199"/>
      <c r="G1813" s="199"/>
    </row>
    <row r="1814" s="109" customFormat="1" ht="19.9" customHeight="1" spans="1:7">
      <c r="A1814" s="197" t="s">
        <v>2057</v>
      </c>
      <c r="B1814" s="198" t="s">
        <v>2058</v>
      </c>
      <c r="C1814" s="199">
        <v>2.08</v>
      </c>
      <c r="D1814" s="199"/>
      <c r="E1814" s="199">
        <v>2.08</v>
      </c>
      <c r="F1814" s="199"/>
      <c r="G1814" s="199"/>
    </row>
    <row r="1815" s="109" customFormat="1" ht="19.9" customHeight="1" spans="1:7">
      <c r="A1815" s="194" t="s">
        <v>2167</v>
      </c>
      <c r="B1815" s="195" t="s">
        <v>2168</v>
      </c>
      <c r="C1815" s="196">
        <v>3185.63</v>
      </c>
      <c r="D1815" s="196">
        <v>2631.63</v>
      </c>
      <c r="E1815" s="196">
        <v>14.41</v>
      </c>
      <c r="F1815" s="196"/>
      <c r="G1815" s="196">
        <v>539.59</v>
      </c>
    </row>
    <row r="1816" s="109" customFormat="1" ht="19.9" customHeight="1" spans="1:7">
      <c r="A1816" s="197" t="s">
        <v>1991</v>
      </c>
      <c r="B1816" s="198" t="s">
        <v>1992</v>
      </c>
      <c r="C1816" s="199">
        <v>2631.63</v>
      </c>
      <c r="D1816" s="199">
        <v>2631.63</v>
      </c>
      <c r="E1816" s="199"/>
      <c r="F1816" s="199"/>
      <c r="G1816" s="199"/>
    </row>
    <row r="1817" s="109" customFormat="1" ht="19.9" customHeight="1" spans="1:7">
      <c r="A1817" s="197" t="s">
        <v>1993</v>
      </c>
      <c r="B1817" s="198" t="s">
        <v>1994</v>
      </c>
      <c r="C1817" s="199">
        <v>297.83</v>
      </c>
      <c r="D1817" s="199">
        <v>297.83</v>
      </c>
      <c r="E1817" s="199"/>
      <c r="F1817" s="199"/>
      <c r="G1817" s="199"/>
    </row>
    <row r="1818" s="109" customFormat="1" ht="19.9" customHeight="1" spans="1:7">
      <c r="A1818" s="197" t="s">
        <v>1995</v>
      </c>
      <c r="B1818" s="198" t="s">
        <v>1996</v>
      </c>
      <c r="C1818" s="199">
        <v>1432.89</v>
      </c>
      <c r="D1818" s="199">
        <v>1432.89</v>
      </c>
      <c r="E1818" s="199"/>
      <c r="F1818" s="199"/>
      <c r="G1818" s="199"/>
    </row>
    <row r="1819" s="109" customFormat="1" ht="19.9" customHeight="1" spans="1:7">
      <c r="A1819" s="197" t="s">
        <v>1997</v>
      </c>
      <c r="B1819" s="198" t="s">
        <v>1998</v>
      </c>
      <c r="C1819" s="199">
        <v>133.35</v>
      </c>
      <c r="D1819" s="199">
        <v>133.35</v>
      </c>
      <c r="E1819" s="199"/>
      <c r="F1819" s="199"/>
      <c r="G1819" s="199"/>
    </row>
    <row r="1820" s="109" customFormat="1" ht="19.9" customHeight="1" spans="1:7">
      <c r="A1820" s="197" t="s">
        <v>1999</v>
      </c>
      <c r="B1820" s="198" t="s">
        <v>2000</v>
      </c>
      <c r="C1820" s="199">
        <v>40.2</v>
      </c>
      <c r="D1820" s="199">
        <v>40.2</v>
      </c>
      <c r="E1820" s="199"/>
      <c r="F1820" s="199"/>
      <c r="G1820" s="199"/>
    </row>
    <row r="1821" s="109" customFormat="1" ht="19.9" customHeight="1" spans="1:7">
      <c r="A1821" s="197" t="s">
        <v>2001</v>
      </c>
      <c r="B1821" s="198" t="s">
        <v>2002</v>
      </c>
      <c r="C1821" s="199">
        <v>261.24</v>
      </c>
      <c r="D1821" s="199">
        <v>261.24</v>
      </c>
      <c r="E1821" s="199"/>
      <c r="F1821" s="199"/>
      <c r="G1821" s="199"/>
    </row>
    <row r="1822" s="109" customFormat="1" ht="19.9" customHeight="1" spans="1:7">
      <c r="A1822" s="197" t="s">
        <v>2003</v>
      </c>
      <c r="B1822" s="198" t="s">
        <v>2004</v>
      </c>
      <c r="C1822" s="199">
        <v>127.49</v>
      </c>
      <c r="D1822" s="199">
        <v>127.49</v>
      </c>
      <c r="E1822" s="199"/>
      <c r="F1822" s="199"/>
      <c r="G1822" s="199"/>
    </row>
    <row r="1823" s="109" customFormat="1" ht="19.9" customHeight="1" spans="1:7">
      <c r="A1823" s="197" t="s">
        <v>2005</v>
      </c>
      <c r="B1823" s="198" t="s">
        <v>2006</v>
      </c>
      <c r="C1823" s="199">
        <v>11.99</v>
      </c>
      <c r="D1823" s="199">
        <v>11.99</v>
      </c>
      <c r="E1823" s="199"/>
      <c r="F1823" s="199"/>
      <c r="G1823" s="199"/>
    </row>
    <row r="1824" s="109" customFormat="1" ht="19.9" customHeight="1" spans="1:7">
      <c r="A1824" s="197" t="s">
        <v>2007</v>
      </c>
      <c r="B1824" s="198" t="s">
        <v>2008</v>
      </c>
      <c r="C1824" s="199">
        <v>6.83</v>
      </c>
      <c r="D1824" s="199">
        <v>6.83</v>
      </c>
      <c r="E1824" s="199"/>
      <c r="F1824" s="199"/>
      <c r="G1824" s="199"/>
    </row>
    <row r="1825" s="109" customFormat="1" ht="19.9" customHeight="1" spans="1:7">
      <c r="A1825" s="197" t="s">
        <v>2009</v>
      </c>
      <c r="B1825" s="198" t="s">
        <v>2010</v>
      </c>
      <c r="C1825" s="199">
        <v>198.68</v>
      </c>
      <c r="D1825" s="199">
        <v>198.68</v>
      </c>
      <c r="E1825" s="199"/>
      <c r="F1825" s="199"/>
      <c r="G1825" s="199"/>
    </row>
    <row r="1826" s="109" customFormat="1" ht="19.9" customHeight="1" spans="1:7">
      <c r="A1826" s="197" t="s">
        <v>2011</v>
      </c>
      <c r="B1826" s="198" t="s">
        <v>2012</v>
      </c>
      <c r="C1826" s="199">
        <v>14.47</v>
      </c>
      <c r="D1826" s="199">
        <v>14.47</v>
      </c>
      <c r="E1826" s="199"/>
      <c r="F1826" s="199"/>
      <c r="G1826" s="199"/>
    </row>
    <row r="1827" s="109" customFormat="1" ht="19.9" customHeight="1" spans="1:7">
      <c r="A1827" s="197" t="s">
        <v>2013</v>
      </c>
      <c r="B1827" s="198" t="s">
        <v>2014</v>
      </c>
      <c r="C1827" s="199">
        <v>106.66</v>
      </c>
      <c r="D1827" s="199">
        <v>106.66</v>
      </c>
      <c r="E1827" s="199"/>
      <c r="F1827" s="199"/>
      <c r="G1827" s="199"/>
    </row>
    <row r="1828" s="109" customFormat="1" ht="19.9" customHeight="1" spans="1:7">
      <c r="A1828" s="197" t="s">
        <v>2015</v>
      </c>
      <c r="B1828" s="198" t="s">
        <v>2016</v>
      </c>
      <c r="C1828" s="199">
        <v>539.59</v>
      </c>
      <c r="D1828" s="199"/>
      <c r="E1828" s="199"/>
      <c r="F1828" s="199"/>
      <c r="G1828" s="199">
        <v>539.59</v>
      </c>
    </row>
    <row r="1829" s="109" customFormat="1" ht="19.9" customHeight="1" spans="1:7">
      <c r="A1829" s="197" t="s">
        <v>2017</v>
      </c>
      <c r="B1829" s="198" t="s">
        <v>2018</v>
      </c>
      <c r="C1829" s="199">
        <v>12.06</v>
      </c>
      <c r="D1829" s="199"/>
      <c r="E1829" s="199"/>
      <c r="F1829" s="199"/>
      <c r="G1829" s="199">
        <v>12.06</v>
      </c>
    </row>
    <row r="1830" s="109" customFormat="1" ht="19.9" customHeight="1" spans="1:7">
      <c r="A1830" s="197" t="s">
        <v>2019</v>
      </c>
      <c r="B1830" s="198" t="s">
        <v>2020</v>
      </c>
      <c r="C1830" s="199">
        <v>2.68</v>
      </c>
      <c r="D1830" s="199"/>
      <c r="E1830" s="199"/>
      <c r="F1830" s="199"/>
      <c r="G1830" s="199">
        <v>2.68</v>
      </c>
    </row>
    <row r="1831" s="109" customFormat="1" ht="19.9" customHeight="1" spans="1:7">
      <c r="A1831" s="197" t="s">
        <v>2021</v>
      </c>
      <c r="B1831" s="198" t="s">
        <v>2022</v>
      </c>
      <c r="C1831" s="199">
        <v>5.36</v>
      </c>
      <c r="D1831" s="199"/>
      <c r="E1831" s="199"/>
      <c r="F1831" s="199"/>
      <c r="G1831" s="199">
        <v>5.36</v>
      </c>
    </row>
    <row r="1832" s="109" customFormat="1" ht="19.9" customHeight="1" spans="1:7">
      <c r="A1832" s="197" t="s">
        <v>2023</v>
      </c>
      <c r="B1832" s="198" t="s">
        <v>2024</v>
      </c>
      <c r="C1832" s="199">
        <v>2.68</v>
      </c>
      <c r="D1832" s="199"/>
      <c r="E1832" s="199"/>
      <c r="F1832" s="199"/>
      <c r="G1832" s="199">
        <v>2.68</v>
      </c>
    </row>
    <row r="1833" s="109" customFormat="1" ht="19.9" customHeight="1" spans="1:7">
      <c r="A1833" s="197" t="s">
        <v>2025</v>
      </c>
      <c r="B1833" s="198" t="s">
        <v>2026</v>
      </c>
      <c r="C1833" s="199">
        <v>16.75</v>
      </c>
      <c r="D1833" s="199"/>
      <c r="E1833" s="199"/>
      <c r="F1833" s="199"/>
      <c r="G1833" s="199">
        <v>16.75</v>
      </c>
    </row>
    <row r="1834" s="109" customFormat="1" ht="19.9" customHeight="1" spans="1:7">
      <c r="A1834" s="197" t="s">
        <v>2027</v>
      </c>
      <c r="B1834" s="198" t="s">
        <v>2028</v>
      </c>
      <c r="C1834" s="199">
        <v>2.01</v>
      </c>
      <c r="D1834" s="199"/>
      <c r="E1834" s="199"/>
      <c r="F1834" s="199"/>
      <c r="G1834" s="199">
        <v>2.01</v>
      </c>
    </row>
    <row r="1835" s="109" customFormat="1" ht="19.9" customHeight="1" spans="1:7">
      <c r="A1835" s="197" t="s">
        <v>2029</v>
      </c>
      <c r="B1835" s="198" t="s">
        <v>2030</v>
      </c>
      <c r="C1835" s="199">
        <v>30.73</v>
      </c>
      <c r="D1835" s="199"/>
      <c r="E1835" s="199"/>
      <c r="F1835" s="199"/>
      <c r="G1835" s="199">
        <v>30.73</v>
      </c>
    </row>
    <row r="1836" s="109" customFormat="1" ht="19.9" customHeight="1" spans="1:7">
      <c r="A1836" s="197" t="s">
        <v>2031</v>
      </c>
      <c r="B1836" s="198" t="s">
        <v>2032</v>
      </c>
      <c r="C1836" s="199">
        <v>52.26</v>
      </c>
      <c r="D1836" s="199"/>
      <c r="E1836" s="199"/>
      <c r="F1836" s="199"/>
      <c r="G1836" s="199">
        <v>52.26</v>
      </c>
    </row>
    <row r="1837" s="109" customFormat="1" ht="19.9" customHeight="1" spans="1:7">
      <c r="A1837" s="197" t="s">
        <v>2033</v>
      </c>
      <c r="B1837" s="198" t="s">
        <v>2034</v>
      </c>
      <c r="C1837" s="199">
        <v>3.35</v>
      </c>
      <c r="D1837" s="199"/>
      <c r="E1837" s="199"/>
      <c r="F1837" s="199"/>
      <c r="G1837" s="199">
        <v>3.35</v>
      </c>
    </row>
    <row r="1838" s="109" customFormat="1" ht="19.9" customHeight="1" spans="1:7">
      <c r="A1838" s="197" t="s">
        <v>2035</v>
      </c>
      <c r="B1838" s="198" t="s">
        <v>2036</v>
      </c>
      <c r="C1838" s="199">
        <v>3.35</v>
      </c>
      <c r="D1838" s="199"/>
      <c r="E1838" s="199"/>
      <c r="F1838" s="199"/>
      <c r="G1838" s="199">
        <v>3.35</v>
      </c>
    </row>
    <row r="1839" s="109" customFormat="1" ht="19.9" customHeight="1" spans="1:7">
      <c r="A1839" s="197" t="s">
        <v>2037</v>
      </c>
      <c r="B1839" s="198" t="s">
        <v>2038</v>
      </c>
      <c r="C1839" s="199">
        <v>4.02</v>
      </c>
      <c r="D1839" s="199"/>
      <c r="E1839" s="199"/>
      <c r="F1839" s="199"/>
      <c r="G1839" s="199">
        <v>4.02</v>
      </c>
    </row>
    <row r="1840" s="109" customFormat="1" ht="19.9" customHeight="1" spans="1:7">
      <c r="A1840" s="197" t="s">
        <v>2039</v>
      </c>
      <c r="B1840" s="198" t="s">
        <v>2040</v>
      </c>
      <c r="C1840" s="199">
        <v>2.68</v>
      </c>
      <c r="D1840" s="199"/>
      <c r="E1840" s="199"/>
      <c r="F1840" s="199"/>
      <c r="G1840" s="199">
        <v>2.68</v>
      </c>
    </row>
    <row r="1841" s="109" customFormat="1" ht="19.9" customHeight="1" spans="1:7">
      <c r="A1841" s="197" t="s">
        <v>2041</v>
      </c>
      <c r="B1841" s="198" t="s">
        <v>2042</v>
      </c>
      <c r="C1841" s="199">
        <v>3.35</v>
      </c>
      <c r="D1841" s="199"/>
      <c r="E1841" s="199"/>
      <c r="F1841" s="199"/>
      <c r="G1841" s="199">
        <v>3.35</v>
      </c>
    </row>
    <row r="1842" s="109" customFormat="1" ht="19.9" customHeight="1" spans="1:7">
      <c r="A1842" s="197" t="s">
        <v>2043</v>
      </c>
      <c r="B1842" s="198" t="s">
        <v>2044</v>
      </c>
      <c r="C1842" s="199">
        <v>36.97</v>
      </c>
      <c r="D1842" s="199"/>
      <c r="E1842" s="199"/>
      <c r="F1842" s="199"/>
      <c r="G1842" s="199">
        <v>36.97</v>
      </c>
    </row>
    <row r="1843" s="109" customFormat="1" ht="19.9" customHeight="1" spans="1:7">
      <c r="A1843" s="197" t="s">
        <v>2045</v>
      </c>
      <c r="B1843" s="198" t="s">
        <v>2046</v>
      </c>
      <c r="C1843" s="199">
        <v>0.4</v>
      </c>
      <c r="D1843" s="199"/>
      <c r="E1843" s="199"/>
      <c r="F1843" s="199"/>
      <c r="G1843" s="199">
        <v>0.4</v>
      </c>
    </row>
    <row r="1844" s="109" customFormat="1" ht="19.9" customHeight="1" spans="1:7">
      <c r="A1844" s="197" t="s">
        <v>2047</v>
      </c>
      <c r="B1844" s="198" t="s">
        <v>2048</v>
      </c>
      <c r="C1844" s="199">
        <v>50.25</v>
      </c>
      <c r="D1844" s="199"/>
      <c r="E1844" s="199"/>
      <c r="F1844" s="199"/>
      <c r="G1844" s="199">
        <v>50.25</v>
      </c>
    </row>
    <row r="1845" s="109" customFormat="1" ht="19.9" customHeight="1" spans="1:7">
      <c r="A1845" s="197" t="s">
        <v>2049</v>
      </c>
      <c r="B1845" s="198" t="s">
        <v>2050</v>
      </c>
      <c r="C1845" s="199">
        <v>310.69</v>
      </c>
      <c r="D1845" s="199"/>
      <c r="E1845" s="199"/>
      <c r="F1845" s="199"/>
      <c r="G1845" s="199">
        <v>310.69</v>
      </c>
    </row>
    <row r="1846" s="109" customFormat="1" ht="19.9" customHeight="1" spans="1:7">
      <c r="A1846" s="197" t="s">
        <v>2051</v>
      </c>
      <c r="B1846" s="198" t="s">
        <v>2052</v>
      </c>
      <c r="C1846" s="199">
        <v>14.41</v>
      </c>
      <c r="D1846" s="199"/>
      <c r="E1846" s="199">
        <v>14.41</v>
      </c>
      <c r="F1846" s="199"/>
      <c r="G1846" s="199"/>
    </row>
    <row r="1847" s="109" customFormat="1" ht="19.9" customHeight="1" spans="1:7">
      <c r="A1847" s="197" t="s">
        <v>2053</v>
      </c>
      <c r="B1847" s="198" t="s">
        <v>2054</v>
      </c>
      <c r="C1847" s="199">
        <v>3.37</v>
      </c>
      <c r="D1847" s="199"/>
      <c r="E1847" s="199">
        <v>3.37</v>
      </c>
      <c r="F1847" s="199"/>
      <c r="G1847" s="199"/>
    </row>
    <row r="1848" s="109" customFormat="1" ht="19.9" customHeight="1" spans="1:7">
      <c r="A1848" s="197" t="s">
        <v>2055</v>
      </c>
      <c r="B1848" s="198" t="s">
        <v>2056</v>
      </c>
      <c r="C1848" s="199">
        <v>4.8</v>
      </c>
      <c r="D1848" s="199"/>
      <c r="E1848" s="199">
        <v>4.8</v>
      </c>
      <c r="F1848" s="199"/>
      <c r="G1848" s="199"/>
    </row>
    <row r="1849" s="109" customFormat="1" ht="19.9" customHeight="1" spans="1:7">
      <c r="A1849" s="197" t="s">
        <v>2057</v>
      </c>
      <c r="B1849" s="198" t="s">
        <v>2058</v>
      </c>
      <c r="C1849" s="199">
        <v>6.24</v>
      </c>
      <c r="D1849" s="199"/>
      <c r="E1849" s="199">
        <v>6.24</v>
      </c>
      <c r="F1849" s="199"/>
      <c r="G1849" s="199"/>
    </row>
    <row r="1850" s="109" customFormat="1" ht="19.9" customHeight="1" spans="1:7">
      <c r="A1850" s="194" t="s">
        <v>2169</v>
      </c>
      <c r="B1850" s="195" t="s">
        <v>2170</v>
      </c>
      <c r="C1850" s="196">
        <v>8716.87</v>
      </c>
      <c r="D1850" s="196">
        <v>7837.3</v>
      </c>
      <c r="E1850" s="196">
        <v>214.25</v>
      </c>
      <c r="F1850" s="196"/>
      <c r="G1850" s="196">
        <v>665.32</v>
      </c>
    </row>
    <row r="1851" s="109" customFormat="1" ht="19.9" customHeight="1" spans="1:7">
      <c r="A1851" s="197" t="s">
        <v>1991</v>
      </c>
      <c r="B1851" s="198" t="s">
        <v>1992</v>
      </c>
      <c r="C1851" s="199">
        <v>7837.3</v>
      </c>
      <c r="D1851" s="199">
        <v>7837.3</v>
      </c>
      <c r="E1851" s="199"/>
      <c r="F1851" s="199"/>
      <c r="G1851" s="199"/>
    </row>
    <row r="1852" s="109" customFormat="1" ht="19.9" customHeight="1" spans="1:7">
      <c r="A1852" s="197" t="s">
        <v>1993</v>
      </c>
      <c r="B1852" s="198" t="s">
        <v>1994</v>
      </c>
      <c r="C1852" s="199">
        <v>1647.9</v>
      </c>
      <c r="D1852" s="199">
        <v>1647.9</v>
      </c>
      <c r="E1852" s="199"/>
      <c r="F1852" s="199"/>
      <c r="G1852" s="199"/>
    </row>
    <row r="1853" s="109" customFormat="1" ht="19.9" customHeight="1" spans="1:7">
      <c r="A1853" s="197" t="s">
        <v>1995</v>
      </c>
      <c r="B1853" s="198" t="s">
        <v>1996</v>
      </c>
      <c r="C1853" s="199">
        <v>3393.25</v>
      </c>
      <c r="D1853" s="199">
        <v>3393.25</v>
      </c>
      <c r="E1853" s="199"/>
      <c r="F1853" s="199"/>
      <c r="G1853" s="199"/>
    </row>
    <row r="1854" s="109" customFormat="1" ht="19.9" customHeight="1" spans="1:7">
      <c r="A1854" s="197" t="s">
        <v>1997</v>
      </c>
      <c r="B1854" s="198" t="s">
        <v>1998</v>
      </c>
      <c r="C1854" s="199">
        <v>401.74</v>
      </c>
      <c r="D1854" s="199">
        <v>401.74</v>
      </c>
      <c r="E1854" s="199"/>
      <c r="F1854" s="199"/>
      <c r="G1854" s="199"/>
    </row>
    <row r="1855" s="109" customFormat="1" ht="19.9" customHeight="1" spans="1:7">
      <c r="A1855" s="197" t="s">
        <v>1999</v>
      </c>
      <c r="B1855" s="198" t="s">
        <v>2000</v>
      </c>
      <c r="C1855" s="199">
        <v>135</v>
      </c>
      <c r="D1855" s="199">
        <v>135</v>
      </c>
      <c r="E1855" s="199"/>
      <c r="F1855" s="199"/>
      <c r="G1855" s="199"/>
    </row>
    <row r="1856" s="109" customFormat="1" ht="19.9" customHeight="1" spans="1:7">
      <c r="A1856" s="197" t="s">
        <v>2001</v>
      </c>
      <c r="B1856" s="198" t="s">
        <v>2002</v>
      </c>
      <c r="C1856" s="199">
        <v>856.74</v>
      </c>
      <c r="D1856" s="199">
        <v>856.74</v>
      </c>
      <c r="E1856" s="199"/>
      <c r="F1856" s="199"/>
      <c r="G1856" s="199"/>
    </row>
    <row r="1857" s="109" customFormat="1" ht="19.9" customHeight="1" spans="1:7">
      <c r="A1857" s="197" t="s">
        <v>2003</v>
      </c>
      <c r="B1857" s="198" t="s">
        <v>2004</v>
      </c>
      <c r="C1857" s="199">
        <v>412.31</v>
      </c>
      <c r="D1857" s="199">
        <v>412.31</v>
      </c>
      <c r="E1857" s="199"/>
      <c r="F1857" s="199"/>
      <c r="G1857" s="199"/>
    </row>
    <row r="1858" s="109" customFormat="1" ht="19.9" customHeight="1" spans="1:7">
      <c r="A1858" s="197" t="s">
        <v>2007</v>
      </c>
      <c r="B1858" s="198" t="s">
        <v>2008</v>
      </c>
      <c r="C1858" s="199">
        <v>32.12</v>
      </c>
      <c r="D1858" s="199">
        <v>32.12</v>
      </c>
      <c r="E1858" s="199"/>
      <c r="F1858" s="199"/>
      <c r="G1858" s="199"/>
    </row>
    <row r="1859" s="109" customFormat="1" ht="19.9" customHeight="1" spans="1:7">
      <c r="A1859" s="197" t="s">
        <v>2009</v>
      </c>
      <c r="B1859" s="198" t="s">
        <v>2010</v>
      </c>
      <c r="C1859" s="199">
        <v>217.48</v>
      </c>
      <c r="D1859" s="199">
        <v>217.48</v>
      </c>
      <c r="E1859" s="199"/>
      <c r="F1859" s="199"/>
      <c r="G1859" s="199"/>
    </row>
    <row r="1860" s="109" customFormat="1" ht="19.9" customHeight="1" spans="1:7">
      <c r="A1860" s="197" t="s">
        <v>2011</v>
      </c>
      <c r="B1860" s="198" t="s">
        <v>2012</v>
      </c>
      <c r="C1860" s="199">
        <v>48.6</v>
      </c>
      <c r="D1860" s="199">
        <v>48.6</v>
      </c>
      <c r="E1860" s="199"/>
      <c r="F1860" s="199"/>
      <c r="G1860" s="199"/>
    </row>
    <row r="1861" s="109" customFormat="1" ht="19.9" customHeight="1" spans="1:7">
      <c r="A1861" s="197" t="s">
        <v>2013</v>
      </c>
      <c r="B1861" s="198" t="s">
        <v>2014</v>
      </c>
      <c r="C1861" s="199">
        <v>692.16</v>
      </c>
      <c r="D1861" s="199">
        <v>692.16</v>
      </c>
      <c r="E1861" s="199"/>
      <c r="F1861" s="199"/>
      <c r="G1861" s="199"/>
    </row>
    <row r="1862" s="109" customFormat="1" ht="19.9" customHeight="1" spans="1:7">
      <c r="A1862" s="197" t="s">
        <v>2015</v>
      </c>
      <c r="B1862" s="198" t="s">
        <v>2016</v>
      </c>
      <c r="C1862" s="199">
        <v>665.32</v>
      </c>
      <c r="D1862" s="199"/>
      <c r="E1862" s="199"/>
      <c r="F1862" s="199"/>
      <c r="G1862" s="199">
        <v>665.32</v>
      </c>
    </row>
    <row r="1863" s="109" customFormat="1" ht="19.9" customHeight="1" spans="1:7">
      <c r="A1863" s="197" t="s">
        <v>2017</v>
      </c>
      <c r="B1863" s="198" t="s">
        <v>2018</v>
      </c>
      <c r="C1863" s="199">
        <v>199.1</v>
      </c>
      <c r="D1863" s="199"/>
      <c r="E1863" s="199"/>
      <c r="F1863" s="199"/>
      <c r="G1863" s="199">
        <v>199.1</v>
      </c>
    </row>
    <row r="1864" s="109" customFormat="1" ht="19.9" customHeight="1" spans="1:7">
      <c r="A1864" s="197" t="s">
        <v>2019</v>
      </c>
      <c r="B1864" s="198" t="s">
        <v>2020</v>
      </c>
      <c r="C1864" s="199">
        <v>80</v>
      </c>
      <c r="D1864" s="199"/>
      <c r="E1864" s="199"/>
      <c r="F1864" s="199"/>
      <c r="G1864" s="199">
        <v>80</v>
      </c>
    </row>
    <row r="1865" s="109" customFormat="1" ht="19.9" customHeight="1" spans="1:7">
      <c r="A1865" s="197" t="s">
        <v>2029</v>
      </c>
      <c r="B1865" s="198" t="s">
        <v>2030</v>
      </c>
      <c r="C1865" s="199">
        <v>120</v>
      </c>
      <c r="D1865" s="199"/>
      <c r="E1865" s="199"/>
      <c r="F1865" s="199"/>
      <c r="G1865" s="199">
        <v>120</v>
      </c>
    </row>
    <row r="1866" s="109" customFormat="1" ht="19.9" customHeight="1" spans="1:7">
      <c r="A1866" s="197" t="s">
        <v>2031</v>
      </c>
      <c r="B1866" s="198" t="s">
        <v>2032</v>
      </c>
      <c r="C1866" s="199">
        <v>20</v>
      </c>
      <c r="D1866" s="199"/>
      <c r="E1866" s="199"/>
      <c r="F1866" s="199"/>
      <c r="G1866" s="199">
        <v>20</v>
      </c>
    </row>
    <row r="1867" s="109" customFormat="1" ht="19.9" customHeight="1" spans="1:7">
      <c r="A1867" s="197" t="s">
        <v>2033</v>
      </c>
      <c r="B1867" s="198" t="s">
        <v>2034</v>
      </c>
      <c r="C1867" s="199">
        <v>100</v>
      </c>
      <c r="D1867" s="199"/>
      <c r="E1867" s="199"/>
      <c r="F1867" s="199"/>
      <c r="G1867" s="199">
        <v>100</v>
      </c>
    </row>
    <row r="1868" s="109" customFormat="1" ht="19.9" customHeight="1" spans="1:7">
      <c r="A1868" s="197" t="s">
        <v>2171</v>
      </c>
      <c r="B1868" s="198" t="s">
        <v>2172</v>
      </c>
      <c r="C1868" s="199">
        <v>1.2</v>
      </c>
      <c r="D1868" s="199"/>
      <c r="E1868" s="199"/>
      <c r="F1868" s="199"/>
      <c r="G1868" s="199">
        <v>1.2</v>
      </c>
    </row>
    <row r="1869" s="109" customFormat="1" ht="19.9" customHeight="1" spans="1:7">
      <c r="A1869" s="197" t="s">
        <v>2043</v>
      </c>
      <c r="B1869" s="198" t="s">
        <v>2044</v>
      </c>
      <c r="C1869" s="199">
        <v>99.06</v>
      </c>
      <c r="D1869" s="199"/>
      <c r="E1869" s="199"/>
      <c r="F1869" s="199"/>
      <c r="G1869" s="199">
        <v>99.06</v>
      </c>
    </row>
    <row r="1870" s="109" customFormat="1" ht="19.9" customHeight="1" spans="1:7">
      <c r="A1870" s="197" t="s">
        <v>2045</v>
      </c>
      <c r="B1870" s="198" t="s">
        <v>2046</v>
      </c>
      <c r="C1870" s="199">
        <v>1.32</v>
      </c>
      <c r="D1870" s="199"/>
      <c r="E1870" s="199"/>
      <c r="F1870" s="199"/>
      <c r="G1870" s="199">
        <v>1.32</v>
      </c>
    </row>
    <row r="1871" s="109" customFormat="1" ht="19.9" customHeight="1" spans="1:7">
      <c r="A1871" s="197" t="s">
        <v>2049</v>
      </c>
      <c r="B1871" s="198" t="s">
        <v>2050</v>
      </c>
      <c r="C1871" s="199">
        <v>44.64</v>
      </c>
      <c r="D1871" s="199"/>
      <c r="E1871" s="199"/>
      <c r="F1871" s="199"/>
      <c r="G1871" s="199">
        <v>44.64</v>
      </c>
    </row>
    <row r="1872" s="109" customFormat="1" ht="19.9" customHeight="1" spans="1:7">
      <c r="A1872" s="197" t="s">
        <v>2051</v>
      </c>
      <c r="B1872" s="198" t="s">
        <v>2052</v>
      </c>
      <c r="C1872" s="199">
        <v>214.25</v>
      </c>
      <c r="D1872" s="199"/>
      <c r="E1872" s="199">
        <v>214.25</v>
      </c>
      <c r="F1872" s="199"/>
      <c r="G1872" s="199"/>
    </row>
    <row r="1873" s="109" customFormat="1" ht="19.9" customHeight="1" spans="1:7">
      <c r="A1873" s="197" t="s">
        <v>2053</v>
      </c>
      <c r="B1873" s="198" t="s">
        <v>2054</v>
      </c>
      <c r="C1873" s="199">
        <v>3.41</v>
      </c>
      <c r="D1873" s="199"/>
      <c r="E1873" s="199">
        <v>3.41</v>
      </c>
      <c r="F1873" s="199"/>
      <c r="G1873" s="199"/>
    </row>
    <row r="1874" s="109" customFormat="1" ht="19.9" customHeight="1" spans="1:7">
      <c r="A1874" s="197" t="s">
        <v>2055</v>
      </c>
      <c r="B1874" s="198" t="s">
        <v>2056</v>
      </c>
      <c r="C1874" s="199">
        <v>3.7</v>
      </c>
      <c r="D1874" s="199"/>
      <c r="E1874" s="199">
        <v>3.7</v>
      </c>
      <c r="F1874" s="199"/>
      <c r="G1874" s="199"/>
    </row>
    <row r="1875" s="109" customFormat="1" ht="19.9" customHeight="1" spans="1:7">
      <c r="A1875" s="197" t="s">
        <v>2173</v>
      </c>
      <c r="B1875" s="198" t="s">
        <v>2174</v>
      </c>
      <c r="C1875" s="199">
        <v>202.33</v>
      </c>
      <c r="D1875" s="199"/>
      <c r="E1875" s="199">
        <v>202.33</v>
      </c>
      <c r="F1875" s="199"/>
      <c r="G1875" s="199"/>
    </row>
    <row r="1876" s="109" customFormat="1" ht="19.9" customHeight="1" spans="1:7">
      <c r="A1876" s="197" t="s">
        <v>2057</v>
      </c>
      <c r="B1876" s="198" t="s">
        <v>2058</v>
      </c>
      <c r="C1876" s="199">
        <v>4.81</v>
      </c>
      <c r="D1876" s="199"/>
      <c r="E1876" s="199">
        <v>4.81</v>
      </c>
      <c r="F1876" s="199"/>
      <c r="G1876" s="199"/>
    </row>
    <row r="1877" s="109" customFormat="1" ht="19.9" customHeight="1" spans="1:7">
      <c r="A1877" s="194" t="s">
        <v>2175</v>
      </c>
      <c r="B1877" s="195" t="s">
        <v>2176</v>
      </c>
      <c r="C1877" s="196">
        <v>1748.37</v>
      </c>
      <c r="D1877" s="196">
        <v>1710.83</v>
      </c>
      <c r="E1877" s="196">
        <v>0.23</v>
      </c>
      <c r="F1877" s="196"/>
      <c r="G1877" s="196">
        <v>37.31</v>
      </c>
    </row>
    <row r="1878" s="109" customFormat="1" ht="19.9" customHeight="1" spans="1:7">
      <c r="A1878" s="197" t="s">
        <v>1991</v>
      </c>
      <c r="B1878" s="198" t="s">
        <v>1992</v>
      </c>
      <c r="C1878" s="199">
        <v>1710.83</v>
      </c>
      <c r="D1878" s="199">
        <v>1710.83</v>
      </c>
      <c r="E1878" s="199"/>
      <c r="F1878" s="199"/>
      <c r="G1878" s="199"/>
    </row>
    <row r="1879" s="109" customFormat="1" ht="19.9" customHeight="1" spans="1:7">
      <c r="A1879" s="197" t="s">
        <v>1993</v>
      </c>
      <c r="B1879" s="198" t="s">
        <v>1994</v>
      </c>
      <c r="C1879" s="199">
        <v>1114.95</v>
      </c>
      <c r="D1879" s="199">
        <v>1114.95</v>
      </c>
      <c r="E1879" s="199"/>
      <c r="F1879" s="199"/>
      <c r="G1879" s="199"/>
    </row>
    <row r="1880" s="109" customFormat="1" ht="19.9" customHeight="1" spans="1:7">
      <c r="A1880" s="197" t="s">
        <v>1995</v>
      </c>
      <c r="B1880" s="198" t="s">
        <v>1996</v>
      </c>
      <c r="C1880" s="199">
        <v>42.27</v>
      </c>
      <c r="D1880" s="199">
        <v>42.27</v>
      </c>
      <c r="E1880" s="199"/>
      <c r="F1880" s="199"/>
      <c r="G1880" s="199"/>
    </row>
    <row r="1881" s="109" customFormat="1" ht="19.9" customHeight="1" spans="1:7">
      <c r="A1881" s="197" t="s">
        <v>1997</v>
      </c>
      <c r="B1881" s="198" t="s">
        <v>1998</v>
      </c>
      <c r="C1881" s="199">
        <v>92.91</v>
      </c>
      <c r="D1881" s="199">
        <v>92.91</v>
      </c>
      <c r="E1881" s="199"/>
      <c r="F1881" s="199"/>
      <c r="G1881" s="199"/>
    </row>
    <row r="1882" s="109" customFormat="1" ht="19.9" customHeight="1" spans="1:7">
      <c r="A1882" s="197" t="s">
        <v>1999</v>
      </c>
      <c r="B1882" s="198" t="s">
        <v>2000</v>
      </c>
      <c r="C1882" s="199">
        <v>25.2</v>
      </c>
      <c r="D1882" s="199">
        <v>25.2</v>
      </c>
      <c r="E1882" s="199"/>
      <c r="F1882" s="199"/>
      <c r="G1882" s="199"/>
    </row>
    <row r="1883" s="109" customFormat="1" ht="19.9" customHeight="1" spans="1:7">
      <c r="A1883" s="197" t="s">
        <v>2001</v>
      </c>
      <c r="B1883" s="198" t="s">
        <v>2002</v>
      </c>
      <c r="C1883" s="199">
        <v>197.29</v>
      </c>
      <c r="D1883" s="199">
        <v>197.29</v>
      </c>
      <c r="E1883" s="199"/>
      <c r="F1883" s="199"/>
      <c r="G1883" s="199"/>
    </row>
    <row r="1884" s="109" customFormat="1" ht="19.9" customHeight="1" spans="1:7">
      <c r="A1884" s="197" t="s">
        <v>2003</v>
      </c>
      <c r="B1884" s="198" t="s">
        <v>2004</v>
      </c>
      <c r="C1884" s="199">
        <v>94.94</v>
      </c>
      <c r="D1884" s="199">
        <v>94.94</v>
      </c>
      <c r="E1884" s="199"/>
      <c r="F1884" s="199"/>
      <c r="G1884" s="199"/>
    </row>
    <row r="1885" s="109" customFormat="1" ht="19.9" customHeight="1" spans="1:7">
      <c r="A1885" s="197" t="s">
        <v>2007</v>
      </c>
      <c r="B1885" s="198" t="s">
        <v>2008</v>
      </c>
      <c r="C1885" s="199">
        <v>7.4</v>
      </c>
      <c r="D1885" s="199">
        <v>7.4</v>
      </c>
      <c r="E1885" s="199"/>
      <c r="F1885" s="199"/>
      <c r="G1885" s="199"/>
    </row>
    <row r="1886" s="109" customFormat="1" ht="19.9" customHeight="1" spans="1:7">
      <c r="A1886" s="197" t="s">
        <v>2009</v>
      </c>
      <c r="B1886" s="198" t="s">
        <v>2010</v>
      </c>
      <c r="C1886" s="199">
        <v>49.95</v>
      </c>
      <c r="D1886" s="199">
        <v>49.95</v>
      </c>
      <c r="E1886" s="199"/>
      <c r="F1886" s="199"/>
      <c r="G1886" s="199"/>
    </row>
    <row r="1887" s="109" customFormat="1" ht="19.9" customHeight="1" spans="1:7">
      <c r="A1887" s="197" t="s">
        <v>2011</v>
      </c>
      <c r="B1887" s="198" t="s">
        <v>2012</v>
      </c>
      <c r="C1887" s="199">
        <v>9.07</v>
      </c>
      <c r="D1887" s="199">
        <v>9.07</v>
      </c>
      <c r="E1887" s="199"/>
      <c r="F1887" s="199"/>
      <c r="G1887" s="199"/>
    </row>
    <row r="1888" s="109" customFormat="1" ht="19.9" customHeight="1" spans="1:7">
      <c r="A1888" s="197" t="s">
        <v>2013</v>
      </c>
      <c r="B1888" s="198" t="s">
        <v>2014</v>
      </c>
      <c r="C1888" s="199">
        <v>76.85</v>
      </c>
      <c r="D1888" s="199">
        <v>76.85</v>
      </c>
      <c r="E1888" s="199"/>
      <c r="F1888" s="199"/>
      <c r="G1888" s="199"/>
    </row>
    <row r="1889" s="109" customFormat="1" ht="19.9" customHeight="1" spans="1:7">
      <c r="A1889" s="197" t="s">
        <v>2015</v>
      </c>
      <c r="B1889" s="198" t="s">
        <v>2016</v>
      </c>
      <c r="C1889" s="199">
        <v>37.31</v>
      </c>
      <c r="D1889" s="199"/>
      <c r="E1889" s="199"/>
      <c r="F1889" s="199"/>
      <c r="G1889" s="199">
        <v>37.31</v>
      </c>
    </row>
    <row r="1890" s="109" customFormat="1" ht="19.9" customHeight="1" spans="1:7">
      <c r="A1890" s="197" t="s">
        <v>2019</v>
      </c>
      <c r="B1890" s="198" t="s">
        <v>2020</v>
      </c>
      <c r="C1890" s="199">
        <v>1.01</v>
      </c>
      <c r="D1890" s="199"/>
      <c r="E1890" s="199"/>
      <c r="F1890" s="199"/>
      <c r="G1890" s="199">
        <v>1.01</v>
      </c>
    </row>
    <row r="1891" s="109" customFormat="1" ht="19.9" customHeight="1" spans="1:7">
      <c r="A1891" s="197" t="s">
        <v>2029</v>
      </c>
      <c r="B1891" s="198" t="s">
        <v>2030</v>
      </c>
      <c r="C1891" s="199">
        <v>8</v>
      </c>
      <c r="D1891" s="199"/>
      <c r="E1891" s="199"/>
      <c r="F1891" s="199"/>
      <c r="G1891" s="199">
        <v>8</v>
      </c>
    </row>
    <row r="1892" s="109" customFormat="1" ht="19.9" customHeight="1" spans="1:7">
      <c r="A1892" s="197" t="s">
        <v>2171</v>
      </c>
      <c r="B1892" s="198" t="s">
        <v>2172</v>
      </c>
      <c r="C1892" s="199">
        <v>0.2</v>
      </c>
      <c r="D1892" s="199"/>
      <c r="E1892" s="199"/>
      <c r="F1892" s="199"/>
      <c r="G1892" s="199">
        <v>0.2</v>
      </c>
    </row>
    <row r="1893" s="109" customFormat="1" ht="19.9" customHeight="1" spans="1:7">
      <c r="A1893" s="197" t="s">
        <v>2043</v>
      </c>
      <c r="B1893" s="198" t="s">
        <v>2044</v>
      </c>
      <c r="C1893" s="199">
        <v>22.8</v>
      </c>
      <c r="D1893" s="199"/>
      <c r="E1893" s="199"/>
      <c r="F1893" s="199"/>
      <c r="G1893" s="199">
        <v>22.8</v>
      </c>
    </row>
    <row r="1894" s="109" customFormat="1" ht="19.9" customHeight="1" spans="1:7">
      <c r="A1894" s="197" t="s">
        <v>2045</v>
      </c>
      <c r="B1894" s="198" t="s">
        <v>2046</v>
      </c>
      <c r="C1894" s="199">
        <v>0.25</v>
      </c>
      <c r="D1894" s="199"/>
      <c r="E1894" s="199"/>
      <c r="F1894" s="199"/>
      <c r="G1894" s="199">
        <v>0.25</v>
      </c>
    </row>
    <row r="1895" s="109" customFormat="1" ht="19.9" customHeight="1" spans="1:7">
      <c r="A1895" s="197" t="s">
        <v>2177</v>
      </c>
      <c r="B1895" s="198" t="s">
        <v>2178</v>
      </c>
      <c r="C1895" s="199">
        <v>1.52</v>
      </c>
      <c r="D1895" s="199"/>
      <c r="E1895" s="199"/>
      <c r="F1895" s="199"/>
      <c r="G1895" s="199">
        <v>1.52</v>
      </c>
    </row>
    <row r="1896" s="109" customFormat="1" ht="19.9" customHeight="1" spans="1:7">
      <c r="A1896" s="197" t="s">
        <v>2049</v>
      </c>
      <c r="B1896" s="198" t="s">
        <v>2050</v>
      </c>
      <c r="C1896" s="199">
        <v>3.53</v>
      </c>
      <c r="D1896" s="199"/>
      <c r="E1896" s="199"/>
      <c r="F1896" s="199"/>
      <c r="G1896" s="199">
        <v>3.53</v>
      </c>
    </row>
    <row r="1897" s="109" customFormat="1" ht="19.9" customHeight="1" spans="1:7">
      <c r="A1897" s="197" t="s">
        <v>2051</v>
      </c>
      <c r="B1897" s="198" t="s">
        <v>2052</v>
      </c>
      <c r="C1897" s="199">
        <v>0.23</v>
      </c>
      <c r="D1897" s="199"/>
      <c r="E1897" s="199">
        <v>0.23</v>
      </c>
      <c r="F1897" s="199"/>
      <c r="G1897" s="199"/>
    </row>
    <row r="1898" s="109" customFormat="1" ht="19.9" customHeight="1" spans="1:7">
      <c r="A1898" s="197" t="s">
        <v>2055</v>
      </c>
      <c r="B1898" s="198" t="s">
        <v>2056</v>
      </c>
      <c r="C1898" s="199">
        <v>0.1</v>
      </c>
      <c r="D1898" s="199"/>
      <c r="E1898" s="199">
        <v>0.1</v>
      </c>
      <c r="F1898" s="199"/>
      <c r="G1898" s="199"/>
    </row>
    <row r="1899" s="109" customFormat="1" ht="19.9" customHeight="1" spans="1:7">
      <c r="A1899" s="197" t="s">
        <v>2057</v>
      </c>
      <c r="B1899" s="198" t="s">
        <v>2058</v>
      </c>
      <c r="C1899" s="199">
        <v>0.13</v>
      </c>
      <c r="D1899" s="199"/>
      <c r="E1899" s="199">
        <v>0.13</v>
      </c>
      <c r="F1899" s="199"/>
      <c r="G1899" s="199"/>
    </row>
    <row r="1900" s="109" customFormat="1" ht="19.9" customHeight="1" spans="1:7">
      <c r="A1900" s="194" t="s">
        <v>2179</v>
      </c>
      <c r="B1900" s="195" t="s">
        <v>2180</v>
      </c>
      <c r="C1900" s="196">
        <v>437.93</v>
      </c>
      <c r="D1900" s="196">
        <v>419.64</v>
      </c>
      <c r="E1900" s="196"/>
      <c r="F1900" s="196"/>
      <c r="G1900" s="196">
        <v>18.29</v>
      </c>
    </row>
    <row r="1901" s="109" customFormat="1" ht="19.9" customHeight="1" spans="1:7">
      <c r="A1901" s="197" t="s">
        <v>1991</v>
      </c>
      <c r="B1901" s="198" t="s">
        <v>1992</v>
      </c>
      <c r="C1901" s="199">
        <v>419.64</v>
      </c>
      <c r="D1901" s="199">
        <v>419.64</v>
      </c>
      <c r="E1901" s="199"/>
      <c r="F1901" s="199"/>
      <c r="G1901" s="199"/>
    </row>
    <row r="1902" s="109" customFormat="1" ht="19.9" customHeight="1" spans="1:7">
      <c r="A1902" s="197" t="s">
        <v>1993</v>
      </c>
      <c r="B1902" s="198" t="s">
        <v>1994</v>
      </c>
      <c r="C1902" s="199">
        <v>56.8</v>
      </c>
      <c r="D1902" s="199">
        <v>56.8</v>
      </c>
      <c r="E1902" s="199"/>
      <c r="F1902" s="199"/>
      <c r="G1902" s="199"/>
    </row>
    <row r="1903" s="109" customFormat="1" ht="19.9" customHeight="1" spans="1:7">
      <c r="A1903" s="197" t="s">
        <v>1995</v>
      </c>
      <c r="B1903" s="198" t="s">
        <v>1996</v>
      </c>
      <c r="C1903" s="199">
        <v>222.82</v>
      </c>
      <c r="D1903" s="199">
        <v>222.82</v>
      </c>
      <c r="E1903" s="199"/>
      <c r="F1903" s="199"/>
      <c r="G1903" s="199"/>
    </row>
    <row r="1904" s="109" customFormat="1" ht="19.9" customHeight="1" spans="1:7">
      <c r="A1904" s="197" t="s">
        <v>1997</v>
      </c>
      <c r="B1904" s="198" t="s">
        <v>1998</v>
      </c>
      <c r="C1904" s="199">
        <v>22.39</v>
      </c>
      <c r="D1904" s="199">
        <v>22.39</v>
      </c>
      <c r="E1904" s="199"/>
      <c r="F1904" s="199"/>
      <c r="G1904" s="199"/>
    </row>
    <row r="1905" s="109" customFormat="1" ht="19.9" customHeight="1" spans="1:7">
      <c r="A1905" s="197" t="s">
        <v>1999</v>
      </c>
      <c r="B1905" s="198" t="s">
        <v>2000</v>
      </c>
      <c r="C1905" s="199">
        <v>7.8</v>
      </c>
      <c r="D1905" s="199">
        <v>7.8</v>
      </c>
      <c r="E1905" s="199"/>
      <c r="F1905" s="199"/>
      <c r="G1905" s="199"/>
    </row>
    <row r="1906" s="109" customFormat="1" ht="19.9" customHeight="1" spans="1:7">
      <c r="A1906" s="197" t="s">
        <v>2001</v>
      </c>
      <c r="B1906" s="198" t="s">
        <v>2002</v>
      </c>
      <c r="C1906" s="199">
        <v>47.83</v>
      </c>
      <c r="D1906" s="199">
        <v>47.83</v>
      </c>
      <c r="E1906" s="199"/>
      <c r="F1906" s="199"/>
      <c r="G1906" s="199"/>
    </row>
    <row r="1907" s="109" customFormat="1" ht="19.9" customHeight="1" spans="1:7">
      <c r="A1907" s="197" t="s">
        <v>2003</v>
      </c>
      <c r="B1907" s="198" t="s">
        <v>2004</v>
      </c>
      <c r="C1907" s="199">
        <v>23.02</v>
      </c>
      <c r="D1907" s="199">
        <v>23.02</v>
      </c>
      <c r="E1907" s="199"/>
      <c r="F1907" s="199"/>
      <c r="G1907" s="199"/>
    </row>
    <row r="1908" s="109" customFormat="1" ht="19.9" customHeight="1" spans="1:7">
      <c r="A1908" s="197" t="s">
        <v>2007</v>
      </c>
      <c r="B1908" s="198" t="s">
        <v>2008</v>
      </c>
      <c r="C1908" s="199">
        <v>1.79</v>
      </c>
      <c r="D1908" s="199">
        <v>1.79</v>
      </c>
      <c r="E1908" s="199"/>
      <c r="F1908" s="199"/>
      <c r="G1908" s="199"/>
    </row>
    <row r="1909" s="109" customFormat="1" ht="19.9" customHeight="1" spans="1:7">
      <c r="A1909" s="197" t="s">
        <v>2009</v>
      </c>
      <c r="B1909" s="198" t="s">
        <v>2010</v>
      </c>
      <c r="C1909" s="199">
        <v>12.08</v>
      </c>
      <c r="D1909" s="199">
        <v>12.08</v>
      </c>
      <c r="E1909" s="199"/>
      <c r="F1909" s="199"/>
      <c r="G1909" s="199"/>
    </row>
    <row r="1910" s="109" customFormat="1" ht="19.9" customHeight="1" spans="1:7">
      <c r="A1910" s="197" t="s">
        <v>2011</v>
      </c>
      <c r="B1910" s="198" t="s">
        <v>2012</v>
      </c>
      <c r="C1910" s="199">
        <v>2.81</v>
      </c>
      <c r="D1910" s="199">
        <v>2.81</v>
      </c>
      <c r="E1910" s="199"/>
      <c r="F1910" s="199"/>
      <c r="G1910" s="199"/>
    </row>
    <row r="1911" s="109" customFormat="1" ht="19.9" customHeight="1" spans="1:7">
      <c r="A1911" s="197" t="s">
        <v>2013</v>
      </c>
      <c r="B1911" s="198" t="s">
        <v>2014</v>
      </c>
      <c r="C1911" s="199">
        <v>22.3</v>
      </c>
      <c r="D1911" s="199">
        <v>22.3</v>
      </c>
      <c r="E1911" s="199"/>
      <c r="F1911" s="199"/>
      <c r="G1911" s="199"/>
    </row>
    <row r="1912" s="109" customFormat="1" ht="19.9" customHeight="1" spans="1:7">
      <c r="A1912" s="197" t="s">
        <v>2015</v>
      </c>
      <c r="B1912" s="198" t="s">
        <v>2016</v>
      </c>
      <c r="C1912" s="199">
        <v>18.29</v>
      </c>
      <c r="D1912" s="199"/>
      <c r="E1912" s="199"/>
      <c r="F1912" s="199"/>
      <c r="G1912" s="199">
        <v>18.29</v>
      </c>
    </row>
    <row r="1913" s="109" customFormat="1" ht="19.9" customHeight="1" spans="1:7">
      <c r="A1913" s="197" t="s">
        <v>2017</v>
      </c>
      <c r="B1913" s="198" t="s">
        <v>2018</v>
      </c>
      <c r="C1913" s="199">
        <v>5</v>
      </c>
      <c r="D1913" s="199"/>
      <c r="E1913" s="199"/>
      <c r="F1913" s="199"/>
      <c r="G1913" s="199">
        <v>5</v>
      </c>
    </row>
    <row r="1914" s="109" customFormat="1" ht="19.9" customHeight="1" spans="1:7">
      <c r="A1914" s="197" t="s">
        <v>2029</v>
      </c>
      <c r="B1914" s="198" t="s">
        <v>2030</v>
      </c>
      <c r="C1914" s="199">
        <v>2</v>
      </c>
      <c r="D1914" s="199"/>
      <c r="E1914" s="199"/>
      <c r="F1914" s="199"/>
      <c r="G1914" s="199">
        <v>2</v>
      </c>
    </row>
    <row r="1915" s="109" customFormat="1" ht="19.9" customHeight="1" spans="1:7">
      <c r="A1915" s="197" t="s">
        <v>2043</v>
      </c>
      <c r="B1915" s="198" t="s">
        <v>2044</v>
      </c>
      <c r="C1915" s="199">
        <v>5.53</v>
      </c>
      <c r="D1915" s="199"/>
      <c r="E1915" s="199"/>
      <c r="F1915" s="199"/>
      <c r="G1915" s="199">
        <v>5.53</v>
      </c>
    </row>
    <row r="1916" s="109" customFormat="1" ht="19.9" customHeight="1" spans="1:7">
      <c r="A1916" s="197" t="s">
        <v>2045</v>
      </c>
      <c r="B1916" s="198" t="s">
        <v>2046</v>
      </c>
      <c r="C1916" s="199">
        <v>0.08</v>
      </c>
      <c r="D1916" s="199"/>
      <c r="E1916" s="199"/>
      <c r="F1916" s="199"/>
      <c r="G1916" s="199">
        <v>0.08</v>
      </c>
    </row>
    <row r="1917" s="109" customFormat="1" ht="19.9" customHeight="1" spans="1:7">
      <c r="A1917" s="197" t="s">
        <v>2047</v>
      </c>
      <c r="B1917" s="198" t="s">
        <v>2048</v>
      </c>
      <c r="C1917" s="199">
        <v>3.5</v>
      </c>
      <c r="D1917" s="199"/>
      <c r="E1917" s="199"/>
      <c r="F1917" s="199"/>
      <c r="G1917" s="199">
        <v>3.5</v>
      </c>
    </row>
    <row r="1918" s="109" customFormat="1" ht="19.9" customHeight="1" spans="1:7">
      <c r="A1918" s="197" t="s">
        <v>2049</v>
      </c>
      <c r="B1918" s="198" t="s">
        <v>2050</v>
      </c>
      <c r="C1918" s="199">
        <v>2.18</v>
      </c>
      <c r="D1918" s="199"/>
      <c r="E1918" s="199"/>
      <c r="F1918" s="199"/>
      <c r="G1918" s="199">
        <v>2.18</v>
      </c>
    </row>
    <row r="1919" s="109" customFormat="1" ht="19.9" customHeight="1" spans="1:7">
      <c r="A1919" s="194" t="s">
        <v>2181</v>
      </c>
      <c r="B1919" s="195" t="s">
        <v>2182</v>
      </c>
      <c r="C1919" s="196">
        <v>434.39</v>
      </c>
      <c r="D1919" s="196">
        <v>419.99</v>
      </c>
      <c r="E1919" s="196">
        <v>2.27</v>
      </c>
      <c r="F1919" s="196"/>
      <c r="G1919" s="196">
        <v>12.13</v>
      </c>
    </row>
    <row r="1920" s="109" customFormat="1" ht="19.9" customHeight="1" spans="1:7">
      <c r="A1920" s="197" t="s">
        <v>1991</v>
      </c>
      <c r="B1920" s="198" t="s">
        <v>1992</v>
      </c>
      <c r="C1920" s="199">
        <v>419.99</v>
      </c>
      <c r="D1920" s="199">
        <v>419.99</v>
      </c>
      <c r="E1920" s="199"/>
      <c r="F1920" s="199"/>
      <c r="G1920" s="199"/>
    </row>
    <row r="1921" s="109" customFormat="1" ht="19.9" customHeight="1" spans="1:7">
      <c r="A1921" s="197" t="s">
        <v>1993</v>
      </c>
      <c r="B1921" s="198" t="s">
        <v>1994</v>
      </c>
      <c r="C1921" s="199">
        <v>268.42</v>
      </c>
      <c r="D1921" s="199">
        <v>268.42</v>
      </c>
      <c r="E1921" s="199"/>
      <c r="F1921" s="199"/>
      <c r="G1921" s="199"/>
    </row>
    <row r="1922" s="109" customFormat="1" ht="19.9" customHeight="1" spans="1:7">
      <c r="A1922" s="197" t="s">
        <v>1995</v>
      </c>
      <c r="B1922" s="198" t="s">
        <v>1996</v>
      </c>
      <c r="C1922" s="199">
        <v>11.88</v>
      </c>
      <c r="D1922" s="199">
        <v>11.88</v>
      </c>
      <c r="E1922" s="199"/>
      <c r="F1922" s="199"/>
      <c r="G1922" s="199"/>
    </row>
    <row r="1923" s="109" customFormat="1" ht="19.9" customHeight="1" spans="1:7">
      <c r="A1923" s="197" t="s">
        <v>1997</v>
      </c>
      <c r="B1923" s="198" t="s">
        <v>1998</v>
      </c>
      <c r="C1923" s="199">
        <v>22.37</v>
      </c>
      <c r="D1923" s="199">
        <v>22.37</v>
      </c>
      <c r="E1923" s="199"/>
      <c r="F1923" s="199"/>
      <c r="G1923" s="199"/>
    </row>
    <row r="1924" s="109" customFormat="1" ht="19.9" customHeight="1" spans="1:7">
      <c r="A1924" s="197" t="s">
        <v>1999</v>
      </c>
      <c r="B1924" s="198" t="s">
        <v>2000</v>
      </c>
      <c r="C1924" s="199">
        <v>8.4</v>
      </c>
      <c r="D1924" s="199">
        <v>8.4</v>
      </c>
      <c r="E1924" s="199"/>
      <c r="F1924" s="199"/>
      <c r="G1924" s="199"/>
    </row>
    <row r="1925" s="109" customFormat="1" ht="19.9" customHeight="1" spans="1:7">
      <c r="A1925" s="197" t="s">
        <v>2001</v>
      </c>
      <c r="B1925" s="198" t="s">
        <v>2002</v>
      </c>
      <c r="C1925" s="199">
        <v>47.87</v>
      </c>
      <c r="D1925" s="199">
        <v>47.87</v>
      </c>
      <c r="E1925" s="199"/>
      <c r="F1925" s="199"/>
      <c r="G1925" s="199"/>
    </row>
    <row r="1926" s="109" customFormat="1" ht="19.9" customHeight="1" spans="1:7">
      <c r="A1926" s="197" t="s">
        <v>2003</v>
      </c>
      <c r="B1926" s="198" t="s">
        <v>2004</v>
      </c>
      <c r="C1926" s="199">
        <v>23.04</v>
      </c>
      <c r="D1926" s="199">
        <v>23.04</v>
      </c>
      <c r="E1926" s="199"/>
      <c r="F1926" s="199"/>
      <c r="G1926" s="199"/>
    </row>
    <row r="1927" s="109" customFormat="1" ht="19.9" customHeight="1" spans="1:7">
      <c r="A1927" s="197" t="s">
        <v>2007</v>
      </c>
      <c r="B1927" s="198" t="s">
        <v>2008</v>
      </c>
      <c r="C1927" s="199">
        <v>1.8</v>
      </c>
      <c r="D1927" s="199">
        <v>1.8</v>
      </c>
      <c r="E1927" s="199"/>
      <c r="F1927" s="199"/>
      <c r="G1927" s="199"/>
    </row>
    <row r="1928" s="109" customFormat="1" ht="19.9" customHeight="1" spans="1:7">
      <c r="A1928" s="197" t="s">
        <v>2009</v>
      </c>
      <c r="B1928" s="198" t="s">
        <v>2010</v>
      </c>
      <c r="C1928" s="199">
        <v>12.1</v>
      </c>
      <c r="D1928" s="199">
        <v>12.1</v>
      </c>
      <c r="E1928" s="199"/>
      <c r="F1928" s="199"/>
      <c r="G1928" s="199"/>
    </row>
    <row r="1929" s="109" customFormat="1" ht="19.9" customHeight="1" spans="1:7">
      <c r="A1929" s="197" t="s">
        <v>2011</v>
      </c>
      <c r="B1929" s="198" t="s">
        <v>2012</v>
      </c>
      <c r="C1929" s="199">
        <v>3.02</v>
      </c>
      <c r="D1929" s="199">
        <v>3.02</v>
      </c>
      <c r="E1929" s="199"/>
      <c r="F1929" s="199"/>
      <c r="G1929" s="199"/>
    </row>
    <row r="1930" s="109" customFormat="1" ht="19.9" customHeight="1" spans="1:7">
      <c r="A1930" s="197" t="s">
        <v>2013</v>
      </c>
      <c r="B1930" s="198" t="s">
        <v>2014</v>
      </c>
      <c r="C1930" s="199">
        <v>21.09</v>
      </c>
      <c r="D1930" s="199">
        <v>21.09</v>
      </c>
      <c r="E1930" s="199"/>
      <c r="F1930" s="199"/>
      <c r="G1930" s="199"/>
    </row>
    <row r="1931" s="109" customFormat="1" ht="19.9" customHeight="1" spans="1:7">
      <c r="A1931" s="197" t="s">
        <v>2015</v>
      </c>
      <c r="B1931" s="198" t="s">
        <v>2016</v>
      </c>
      <c r="C1931" s="199">
        <v>12.13</v>
      </c>
      <c r="D1931" s="199"/>
      <c r="E1931" s="199"/>
      <c r="F1931" s="199"/>
      <c r="G1931" s="199">
        <v>12.13</v>
      </c>
    </row>
    <row r="1932" s="109" customFormat="1" ht="19.9" customHeight="1" spans="1:7">
      <c r="A1932" s="197" t="s">
        <v>2029</v>
      </c>
      <c r="B1932" s="198" t="s">
        <v>2030</v>
      </c>
      <c r="C1932" s="199">
        <v>5</v>
      </c>
      <c r="D1932" s="199"/>
      <c r="E1932" s="199"/>
      <c r="F1932" s="199"/>
      <c r="G1932" s="199">
        <v>5</v>
      </c>
    </row>
    <row r="1933" s="109" customFormat="1" ht="19.9" customHeight="1" spans="1:7">
      <c r="A1933" s="197" t="s">
        <v>2043</v>
      </c>
      <c r="B1933" s="198" t="s">
        <v>2044</v>
      </c>
      <c r="C1933" s="199">
        <v>5.54</v>
      </c>
      <c r="D1933" s="199"/>
      <c r="E1933" s="199"/>
      <c r="F1933" s="199"/>
      <c r="G1933" s="199">
        <v>5.54</v>
      </c>
    </row>
    <row r="1934" s="109" customFormat="1" ht="19.9" customHeight="1" spans="1:7">
      <c r="A1934" s="197" t="s">
        <v>2045</v>
      </c>
      <c r="B1934" s="198" t="s">
        <v>2046</v>
      </c>
      <c r="C1934" s="199">
        <v>0.08</v>
      </c>
      <c r="D1934" s="199"/>
      <c r="E1934" s="199"/>
      <c r="F1934" s="199"/>
      <c r="G1934" s="199">
        <v>0.08</v>
      </c>
    </row>
    <row r="1935" s="109" customFormat="1" ht="19.9" customHeight="1" spans="1:7">
      <c r="A1935" s="197" t="s">
        <v>2049</v>
      </c>
      <c r="B1935" s="198" t="s">
        <v>2050</v>
      </c>
      <c r="C1935" s="199">
        <v>1.51</v>
      </c>
      <c r="D1935" s="199"/>
      <c r="E1935" s="199"/>
      <c r="F1935" s="199"/>
      <c r="G1935" s="199">
        <v>1.51</v>
      </c>
    </row>
    <row r="1936" s="109" customFormat="1" ht="19.9" customHeight="1" spans="1:7">
      <c r="A1936" s="197" t="s">
        <v>2051</v>
      </c>
      <c r="B1936" s="198" t="s">
        <v>2052</v>
      </c>
      <c r="C1936" s="199">
        <v>2.27</v>
      </c>
      <c r="D1936" s="199"/>
      <c r="E1936" s="199">
        <v>2.27</v>
      </c>
      <c r="F1936" s="199"/>
      <c r="G1936" s="199"/>
    </row>
    <row r="1937" s="109" customFormat="1" ht="19.9" customHeight="1" spans="1:7">
      <c r="A1937" s="197" t="s">
        <v>2053</v>
      </c>
      <c r="B1937" s="198" t="s">
        <v>2054</v>
      </c>
      <c r="C1937" s="199">
        <v>2.27</v>
      </c>
      <c r="D1937" s="199"/>
      <c r="E1937" s="199">
        <v>2.27</v>
      </c>
      <c r="F1937" s="199"/>
      <c r="G1937" s="199"/>
    </row>
    <row r="1938" s="109" customFormat="1" ht="19.9" customHeight="1" spans="1:7">
      <c r="A1938" s="194" t="s">
        <v>2183</v>
      </c>
      <c r="B1938" s="195" t="s">
        <v>2184</v>
      </c>
      <c r="C1938" s="196">
        <v>619.22</v>
      </c>
      <c r="D1938" s="196">
        <v>581.65</v>
      </c>
      <c r="E1938" s="196"/>
      <c r="F1938" s="196"/>
      <c r="G1938" s="196">
        <v>37.57</v>
      </c>
    </row>
    <row r="1939" s="109" customFormat="1" ht="19.9" customHeight="1" spans="1:7">
      <c r="A1939" s="197" t="s">
        <v>1991</v>
      </c>
      <c r="B1939" s="198" t="s">
        <v>1992</v>
      </c>
      <c r="C1939" s="199">
        <v>581.65</v>
      </c>
      <c r="D1939" s="199">
        <v>581.65</v>
      </c>
      <c r="E1939" s="199"/>
      <c r="F1939" s="199"/>
      <c r="G1939" s="199"/>
    </row>
    <row r="1940" s="109" customFormat="1" ht="19.9" customHeight="1" spans="1:7">
      <c r="A1940" s="197" t="s">
        <v>1993</v>
      </c>
      <c r="B1940" s="198" t="s">
        <v>1994</v>
      </c>
      <c r="C1940" s="199">
        <v>381.09</v>
      </c>
      <c r="D1940" s="199">
        <v>381.09</v>
      </c>
      <c r="E1940" s="199"/>
      <c r="F1940" s="199"/>
      <c r="G1940" s="199"/>
    </row>
    <row r="1941" s="109" customFormat="1" ht="19.9" customHeight="1" spans="1:7">
      <c r="A1941" s="197" t="s">
        <v>1995</v>
      </c>
      <c r="B1941" s="198" t="s">
        <v>1996</v>
      </c>
      <c r="C1941" s="199">
        <v>14.62</v>
      </c>
      <c r="D1941" s="199">
        <v>14.62</v>
      </c>
      <c r="E1941" s="199"/>
      <c r="F1941" s="199"/>
      <c r="G1941" s="199"/>
    </row>
    <row r="1942" s="109" customFormat="1" ht="19.9" customHeight="1" spans="1:7">
      <c r="A1942" s="197" t="s">
        <v>1997</v>
      </c>
      <c r="B1942" s="198" t="s">
        <v>1998</v>
      </c>
      <c r="C1942" s="199">
        <v>31.76</v>
      </c>
      <c r="D1942" s="199">
        <v>31.76</v>
      </c>
      <c r="E1942" s="199"/>
      <c r="F1942" s="199"/>
      <c r="G1942" s="199"/>
    </row>
    <row r="1943" s="109" customFormat="1" ht="19.9" customHeight="1" spans="1:7">
      <c r="A1943" s="197" t="s">
        <v>1999</v>
      </c>
      <c r="B1943" s="198" t="s">
        <v>2000</v>
      </c>
      <c r="C1943" s="199">
        <v>9</v>
      </c>
      <c r="D1943" s="199">
        <v>9</v>
      </c>
      <c r="E1943" s="199"/>
      <c r="F1943" s="199"/>
      <c r="G1943" s="199"/>
    </row>
    <row r="1944" s="109" customFormat="1" ht="19.9" customHeight="1" spans="1:7">
      <c r="A1944" s="197" t="s">
        <v>2001</v>
      </c>
      <c r="B1944" s="198" t="s">
        <v>2002</v>
      </c>
      <c r="C1944" s="199">
        <v>67.5</v>
      </c>
      <c r="D1944" s="199">
        <v>67.5</v>
      </c>
      <c r="E1944" s="199"/>
      <c r="F1944" s="199"/>
      <c r="G1944" s="199"/>
    </row>
    <row r="1945" s="109" customFormat="1" ht="19.9" customHeight="1" spans="1:7">
      <c r="A1945" s="197" t="s">
        <v>2003</v>
      </c>
      <c r="B1945" s="198" t="s">
        <v>2004</v>
      </c>
      <c r="C1945" s="199">
        <v>32.48</v>
      </c>
      <c r="D1945" s="199">
        <v>32.48</v>
      </c>
      <c r="E1945" s="199"/>
      <c r="F1945" s="199"/>
      <c r="G1945" s="199"/>
    </row>
    <row r="1946" s="109" customFormat="1" ht="19.9" customHeight="1" spans="1:7">
      <c r="A1946" s="197" t="s">
        <v>2007</v>
      </c>
      <c r="B1946" s="198" t="s">
        <v>2008</v>
      </c>
      <c r="C1946" s="199">
        <v>2.53</v>
      </c>
      <c r="D1946" s="199">
        <v>2.53</v>
      </c>
      <c r="E1946" s="199"/>
      <c r="F1946" s="199"/>
      <c r="G1946" s="199"/>
    </row>
    <row r="1947" s="109" customFormat="1" ht="19.9" customHeight="1" spans="1:7">
      <c r="A1947" s="197" t="s">
        <v>2009</v>
      </c>
      <c r="B1947" s="198" t="s">
        <v>2010</v>
      </c>
      <c r="C1947" s="199">
        <v>17.1</v>
      </c>
      <c r="D1947" s="199">
        <v>17.1</v>
      </c>
      <c r="E1947" s="199"/>
      <c r="F1947" s="199"/>
      <c r="G1947" s="199"/>
    </row>
    <row r="1948" s="109" customFormat="1" ht="19.9" customHeight="1" spans="1:7">
      <c r="A1948" s="197" t="s">
        <v>2011</v>
      </c>
      <c r="B1948" s="198" t="s">
        <v>2012</v>
      </c>
      <c r="C1948" s="199">
        <v>3.24</v>
      </c>
      <c r="D1948" s="199">
        <v>3.24</v>
      </c>
      <c r="E1948" s="199"/>
      <c r="F1948" s="199"/>
      <c r="G1948" s="199"/>
    </row>
    <row r="1949" s="109" customFormat="1" ht="19.9" customHeight="1" spans="1:7">
      <c r="A1949" s="197" t="s">
        <v>2013</v>
      </c>
      <c r="B1949" s="198" t="s">
        <v>2014</v>
      </c>
      <c r="C1949" s="199">
        <v>22.33</v>
      </c>
      <c r="D1949" s="199">
        <v>22.33</v>
      </c>
      <c r="E1949" s="199"/>
      <c r="F1949" s="199"/>
      <c r="G1949" s="199"/>
    </row>
    <row r="1950" s="109" customFormat="1" ht="19.9" customHeight="1" spans="1:7">
      <c r="A1950" s="197" t="s">
        <v>2015</v>
      </c>
      <c r="B1950" s="198" t="s">
        <v>2016</v>
      </c>
      <c r="C1950" s="199">
        <v>37.57</v>
      </c>
      <c r="D1950" s="199"/>
      <c r="E1950" s="199"/>
      <c r="F1950" s="199"/>
      <c r="G1950" s="199">
        <v>37.57</v>
      </c>
    </row>
    <row r="1951" s="109" customFormat="1" ht="19.9" customHeight="1" spans="1:7">
      <c r="A1951" s="197" t="s">
        <v>2017</v>
      </c>
      <c r="B1951" s="198" t="s">
        <v>2018</v>
      </c>
      <c r="C1951" s="199">
        <v>8.5</v>
      </c>
      <c r="D1951" s="199"/>
      <c r="E1951" s="199"/>
      <c r="F1951" s="199"/>
      <c r="G1951" s="199">
        <v>8.5</v>
      </c>
    </row>
    <row r="1952" s="109" customFormat="1" ht="19.9" customHeight="1" spans="1:7">
      <c r="A1952" s="197" t="s">
        <v>2029</v>
      </c>
      <c r="B1952" s="198" t="s">
        <v>2030</v>
      </c>
      <c r="C1952" s="199">
        <v>20</v>
      </c>
      <c r="D1952" s="199"/>
      <c r="E1952" s="199"/>
      <c r="F1952" s="199"/>
      <c r="G1952" s="199">
        <v>20</v>
      </c>
    </row>
    <row r="1953" s="109" customFormat="1" ht="19.9" customHeight="1" spans="1:7">
      <c r="A1953" s="197" t="s">
        <v>2043</v>
      </c>
      <c r="B1953" s="198" t="s">
        <v>2044</v>
      </c>
      <c r="C1953" s="199">
        <v>7.8</v>
      </c>
      <c r="D1953" s="199"/>
      <c r="E1953" s="199"/>
      <c r="F1953" s="199"/>
      <c r="G1953" s="199">
        <v>7.8</v>
      </c>
    </row>
    <row r="1954" s="109" customFormat="1" ht="19.9" customHeight="1" spans="1:7">
      <c r="A1954" s="197" t="s">
        <v>2045</v>
      </c>
      <c r="B1954" s="198" t="s">
        <v>2046</v>
      </c>
      <c r="C1954" s="199">
        <v>0.09</v>
      </c>
      <c r="D1954" s="199"/>
      <c r="E1954" s="199"/>
      <c r="F1954" s="199"/>
      <c r="G1954" s="199">
        <v>0.09</v>
      </c>
    </row>
    <row r="1955" s="109" customFormat="1" ht="19.9" customHeight="1" spans="1:7">
      <c r="A1955" s="197" t="s">
        <v>2049</v>
      </c>
      <c r="B1955" s="198" t="s">
        <v>2050</v>
      </c>
      <c r="C1955" s="199">
        <v>1.18</v>
      </c>
      <c r="D1955" s="199"/>
      <c r="E1955" s="199"/>
      <c r="F1955" s="199"/>
      <c r="G1955" s="199">
        <v>1.18</v>
      </c>
    </row>
    <row r="1956" s="109" customFormat="1" ht="19.9" customHeight="1" spans="1:7">
      <c r="A1956" s="194" t="s">
        <v>2185</v>
      </c>
      <c r="B1956" s="195" t="s">
        <v>2186</v>
      </c>
      <c r="C1956" s="196">
        <v>7250.39</v>
      </c>
      <c r="D1956" s="196">
        <v>6861.48</v>
      </c>
      <c r="E1956" s="196">
        <v>114.25</v>
      </c>
      <c r="F1956" s="196"/>
      <c r="G1956" s="196">
        <v>274.66</v>
      </c>
    </row>
    <row r="1957" s="109" customFormat="1" ht="19.9" customHeight="1" spans="1:7">
      <c r="A1957" s="197" t="s">
        <v>1991</v>
      </c>
      <c r="B1957" s="198" t="s">
        <v>1992</v>
      </c>
      <c r="C1957" s="199">
        <v>6861.48</v>
      </c>
      <c r="D1957" s="199">
        <v>6861.48</v>
      </c>
      <c r="E1957" s="199"/>
      <c r="F1957" s="199"/>
      <c r="G1957" s="199"/>
    </row>
    <row r="1958" s="109" customFormat="1" ht="19.9" customHeight="1" spans="1:7">
      <c r="A1958" s="197" t="s">
        <v>1993</v>
      </c>
      <c r="B1958" s="198" t="s">
        <v>1994</v>
      </c>
      <c r="C1958" s="199">
        <v>873.26</v>
      </c>
      <c r="D1958" s="199">
        <v>873.26</v>
      </c>
      <c r="E1958" s="199"/>
      <c r="F1958" s="199"/>
      <c r="G1958" s="199"/>
    </row>
    <row r="1959" s="109" customFormat="1" ht="19.9" customHeight="1" spans="1:7">
      <c r="A1959" s="197" t="s">
        <v>1995</v>
      </c>
      <c r="B1959" s="198" t="s">
        <v>1996</v>
      </c>
      <c r="C1959" s="199">
        <v>3766.34</v>
      </c>
      <c r="D1959" s="199">
        <v>3766.34</v>
      </c>
      <c r="E1959" s="199"/>
      <c r="F1959" s="199"/>
      <c r="G1959" s="199"/>
    </row>
    <row r="1960" s="109" customFormat="1" ht="19.9" customHeight="1" spans="1:7">
      <c r="A1960" s="197" t="s">
        <v>1997</v>
      </c>
      <c r="B1960" s="198" t="s">
        <v>1998</v>
      </c>
      <c r="C1960" s="199">
        <v>371.98</v>
      </c>
      <c r="D1960" s="199">
        <v>371.98</v>
      </c>
      <c r="E1960" s="199"/>
      <c r="F1960" s="199"/>
      <c r="G1960" s="199"/>
    </row>
    <row r="1961" s="109" customFormat="1" ht="19.9" customHeight="1" spans="1:7">
      <c r="A1961" s="197" t="s">
        <v>1999</v>
      </c>
      <c r="B1961" s="198" t="s">
        <v>2000</v>
      </c>
      <c r="C1961" s="199">
        <v>131.4</v>
      </c>
      <c r="D1961" s="199">
        <v>131.4</v>
      </c>
      <c r="E1961" s="199"/>
      <c r="F1961" s="199"/>
      <c r="G1961" s="199"/>
    </row>
    <row r="1962" s="109" customFormat="1" ht="19.9" customHeight="1" spans="1:7">
      <c r="A1962" s="197" t="s">
        <v>2001</v>
      </c>
      <c r="B1962" s="198" t="s">
        <v>2002</v>
      </c>
      <c r="C1962" s="199">
        <v>738.24</v>
      </c>
      <c r="D1962" s="199">
        <v>738.24</v>
      </c>
      <c r="E1962" s="199"/>
      <c r="F1962" s="199"/>
      <c r="G1962" s="199"/>
    </row>
    <row r="1963" s="109" customFormat="1" ht="19.9" customHeight="1" spans="1:7">
      <c r="A1963" s="197" t="s">
        <v>2003</v>
      </c>
      <c r="B1963" s="198" t="s">
        <v>2004</v>
      </c>
      <c r="C1963" s="199">
        <v>355.28</v>
      </c>
      <c r="D1963" s="199">
        <v>355.28</v>
      </c>
      <c r="E1963" s="199"/>
      <c r="F1963" s="199"/>
      <c r="G1963" s="199"/>
    </row>
    <row r="1964" s="109" customFormat="1" ht="19.9" customHeight="1" spans="1:7">
      <c r="A1964" s="197" t="s">
        <v>2007</v>
      </c>
      <c r="B1964" s="198" t="s">
        <v>2008</v>
      </c>
      <c r="C1964" s="199">
        <v>27.68</v>
      </c>
      <c r="D1964" s="199">
        <v>27.68</v>
      </c>
      <c r="E1964" s="199"/>
      <c r="F1964" s="199"/>
      <c r="G1964" s="199"/>
    </row>
    <row r="1965" s="109" customFormat="1" ht="19.9" customHeight="1" spans="1:7">
      <c r="A1965" s="197" t="s">
        <v>2009</v>
      </c>
      <c r="B1965" s="198" t="s">
        <v>2010</v>
      </c>
      <c r="C1965" s="199">
        <v>186.4</v>
      </c>
      <c r="D1965" s="199">
        <v>186.4</v>
      </c>
      <c r="E1965" s="199"/>
      <c r="F1965" s="199"/>
      <c r="G1965" s="199"/>
    </row>
    <row r="1966" s="109" customFormat="1" ht="19.9" customHeight="1" spans="1:7">
      <c r="A1966" s="197" t="s">
        <v>2011</v>
      </c>
      <c r="B1966" s="198" t="s">
        <v>2012</v>
      </c>
      <c r="C1966" s="199">
        <v>47.3</v>
      </c>
      <c r="D1966" s="199">
        <v>47.3</v>
      </c>
      <c r="E1966" s="199"/>
      <c r="F1966" s="199"/>
      <c r="G1966" s="199"/>
    </row>
    <row r="1967" s="109" customFormat="1" ht="19.9" customHeight="1" spans="1:7">
      <c r="A1967" s="197" t="s">
        <v>2013</v>
      </c>
      <c r="B1967" s="198" t="s">
        <v>2014</v>
      </c>
      <c r="C1967" s="199">
        <v>363.6</v>
      </c>
      <c r="D1967" s="199">
        <v>363.6</v>
      </c>
      <c r="E1967" s="199"/>
      <c r="F1967" s="199"/>
      <c r="G1967" s="199"/>
    </row>
    <row r="1968" s="109" customFormat="1" ht="19.9" customHeight="1" spans="1:7">
      <c r="A1968" s="197" t="s">
        <v>2015</v>
      </c>
      <c r="B1968" s="198" t="s">
        <v>2016</v>
      </c>
      <c r="C1968" s="199">
        <v>274.66</v>
      </c>
      <c r="D1968" s="199"/>
      <c r="E1968" s="199"/>
      <c r="F1968" s="199"/>
      <c r="G1968" s="199">
        <v>274.66</v>
      </c>
    </row>
    <row r="1969" s="109" customFormat="1" ht="19.9" customHeight="1" spans="1:7">
      <c r="A1969" s="197" t="s">
        <v>2017</v>
      </c>
      <c r="B1969" s="198" t="s">
        <v>2018</v>
      </c>
      <c r="C1969" s="199">
        <v>32</v>
      </c>
      <c r="D1969" s="199"/>
      <c r="E1969" s="199"/>
      <c r="F1969" s="199"/>
      <c r="G1969" s="199">
        <v>32</v>
      </c>
    </row>
    <row r="1970" s="109" customFormat="1" ht="19.9" customHeight="1" spans="1:7">
      <c r="A1970" s="197" t="s">
        <v>2019</v>
      </c>
      <c r="B1970" s="198" t="s">
        <v>2020</v>
      </c>
      <c r="C1970" s="199">
        <v>11.37</v>
      </c>
      <c r="D1970" s="199"/>
      <c r="E1970" s="199"/>
      <c r="F1970" s="199"/>
      <c r="G1970" s="199">
        <v>11.37</v>
      </c>
    </row>
    <row r="1971" s="109" customFormat="1" ht="19.9" customHeight="1" spans="1:7">
      <c r="A1971" s="197" t="s">
        <v>2025</v>
      </c>
      <c r="B1971" s="198" t="s">
        <v>2026</v>
      </c>
      <c r="C1971" s="199">
        <v>22.86</v>
      </c>
      <c r="D1971" s="199"/>
      <c r="E1971" s="199"/>
      <c r="F1971" s="199"/>
      <c r="G1971" s="199">
        <v>22.86</v>
      </c>
    </row>
    <row r="1972" s="109" customFormat="1" ht="19.9" customHeight="1" spans="1:7">
      <c r="A1972" s="197" t="s">
        <v>2029</v>
      </c>
      <c r="B1972" s="198" t="s">
        <v>2030</v>
      </c>
      <c r="C1972" s="199">
        <v>95</v>
      </c>
      <c r="D1972" s="199"/>
      <c r="E1972" s="199"/>
      <c r="F1972" s="199"/>
      <c r="G1972" s="199">
        <v>95</v>
      </c>
    </row>
    <row r="1973" s="109" customFormat="1" ht="19.9" customHeight="1" spans="1:7">
      <c r="A1973" s="197" t="s">
        <v>2171</v>
      </c>
      <c r="B1973" s="198" t="s">
        <v>2172</v>
      </c>
      <c r="C1973" s="199">
        <v>1.8</v>
      </c>
      <c r="D1973" s="199"/>
      <c r="E1973" s="199"/>
      <c r="F1973" s="199"/>
      <c r="G1973" s="199">
        <v>1.8</v>
      </c>
    </row>
    <row r="1974" s="109" customFormat="1" ht="19.9" customHeight="1" spans="1:7">
      <c r="A1974" s="197" t="s">
        <v>2043</v>
      </c>
      <c r="B1974" s="198" t="s">
        <v>2044</v>
      </c>
      <c r="C1974" s="199">
        <v>91.71</v>
      </c>
      <c r="D1974" s="199"/>
      <c r="E1974" s="199"/>
      <c r="F1974" s="199"/>
      <c r="G1974" s="199">
        <v>91.71</v>
      </c>
    </row>
    <row r="1975" s="109" customFormat="1" ht="19.9" customHeight="1" spans="1:7">
      <c r="A1975" s="197" t="s">
        <v>2045</v>
      </c>
      <c r="B1975" s="198" t="s">
        <v>2046</v>
      </c>
      <c r="C1975" s="199">
        <v>1.21</v>
      </c>
      <c r="D1975" s="199"/>
      <c r="E1975" s="199"/>
      <c r="F1975" s="199"/>
      <c r="G1975" s="199">
        <v>1.21</v>
      </c>
    </row>
    <row r="1976" s="109" customFormat="1" ht="19.9" customHeight="1" spans="1:7">
      <c r="A1976" s="197" t="s">
        <v>2177</v>
      </c>
      <c r="B1976" s="198" t="s">
        <v>2178</v>
      </c>
      <c r="C1976" s="199">
        <v>0.23</v>
      </c>
      <c r="D1976" s="199"/>
      <c r="E1976" s="199"/>
      <c r="F1976" s="199"/>
      <c r="G1976" s="199">
        <v>0.23</v>
      </c>
    </row>
    <row r="1977" s="109" customFormat="1" ht="19.9" customHeight="1" spans="1:7">
      <c r="A1977" s="197" t="s">
        <v>2049</v>
      </c>
      <c r="B1977" s="198" t="s">
        <v>2050</v>
      </c>
      <c r="C1977" s="199">
        <v>18.48</v>
      </c>
      <c r="D1977" s="199"/>
      <c r="E1977" s="199"/>
      <c r="F1977" s="199"/>
      <c r="G1977" s="199">
        <v>18.48</v>
      </c>
    </row>
    <row r="1978" s="109" customFormat="1" ht="19.9" customHeight="1" spans="1:7">
      <c r="A1978" s="197" t="s">
        <v>2051</v>
      </c>
      <c r="B1978" s="198" t="s">
        <v>2052</v>
      </c>
      <c r="C1978" s="199">
        <v>114.25</v>
      </c>
      <c r="D1978" s="199"/>
      <c r="E1978" s="199">
        <v>114.25</v>
      </c>
      <c r="F1978" s="199"/>
      <c r="G1978" s="199"/>
    </row>
    <row r="1979" s="109" customFormat="1" ht="19.9" customHeight="1" spans="1:7">
      <c r="A1979" s="197" t="s">
        <v>2053</v>
      </c>
      <c r="B1979" s="198" t="s">
        <v>2054</v>
      </c>
      <c r="C1979" s="199">
        <v>1.2</v>
      </c>
      <c r="D1979" s="199"/>
      <c r="E1979" s="199">
        <v>1.2</v>
      </c>
      <c r="F1979" s="199"/>
      <c r="G1979" s="199"/>
    </row>
    <row r="1980" s="109" customFormat="1" ht="19.9" customHeight="1" spans="1:7">
      <c r="A1980" s="197" t="s">
        <v>2055</v>
      </c>
      <c r="B1980" s="198" t="s">
        <v>2056</v>
      </c>
      <c r="C1980" s="199">
        <v>0.4</v>
      </c>
      <c r="D1980" s="199"/>
      <c r="E1980" s="199">
        <v>0.4</v>
      </c>
      <c r="F1980" s="199"/>
      <c r="G1980" s="199"/>
    </row>
    <row r="1981" s="109" customFormat="1" ht="19.9" customHeight="1" spans="1:7">
      <c r="A1981" s="197" t="s">
        <v>2173</v>
      </c>
      <c r="B1981" s="198" t="s">
        <v>2174</v>
      </c>
      <c r="C1981" s="199">
        <v>112.13</v>
      </c>
      <c r="D1981" s="199"/>
      <c r="E1981" s="199">
        <v>112.13</v>
      </c>
      <c r="F1981" s="199"/>
      <c r="G1981" s="199"/>
    </row>
    <row r="1982" s="109" customFormat="1" ht="19.9" customHeight="1" spans="1:7">
      <c r="A1982" s="197" t="s">
        <v>2057</v>
      </c>
      <c r="B1982" s="198" t="s">
        <v>2058</v>
      </c>
      <c r="C1982" s="199">
        <v>0.52</v>
      </c>
      <c r="D1982" s="199"/>
      <c r="E1982" s="199">
        <v>0.52</v>
      </c>
      <c r="F1982" s="199"/>
      <c r="G1982" s="199"/>
    </row>
    <row r="1983" s="109" customFormat="1" ht="19.9" customHeight="1" spans="1:7">
      <c r="A1983" s="194" t="s">
        <v>2187</v>
      </c>
      <c r="B1983" s="195" t="s">
        <v>2188</v>
      </c>
      <c r="C1983" s="196">
        <v>9174.1</v>
      </c>
      <c r="D1983" s="196">
        <v>8798.85</v>
      </c>
      <c r="E1983" s="196">
        <v>160.09</v>
      </c>
      <c r="F1983" s="196"/>
      <c r="G1983" s="196">
        <v>215.16</v>
      </c>
    </row>
    <row r="1984" s="109" customFormat="1" ht="19.9" customHeight="1" spans="1:7">
      <c r="A1984" s="197" t="s">
        <v>1991</v>
      </c>
      <c r="B1984" s="198" t="s">
        <v>1992</v>
      </c>
      <c r="C1984" s="199">
        <v>8798.85</v>
      </c>
      <c r="D1984" s="199">
        <v>8798.85</v>
      </c>
      <c r="E1984" s="199"/>
      <c r="F1984" s="199"/>
      <c r="G1984" s="199"/>
    </row>
    <row r="1985" s="109" customFormat="1" ht="19.9" customHeight="1" spans="1:7">
      <c r="A1985" s="197" t="s">
        <v>1993</v>
      </c>
      <c r="B1985" s="198" t="s">
        <v>1994</v>
      </c>
      <c r="C1985" s="199">
        <v>4664.09</v>
      </c>
      <c r="D1985" s="199">
        <v>4664.09</v>
      </c>
      <c r="E1985" s="199"/>
      <c r="F1985" s="199"/>
      <c r="G1985" s="199"/>
    </row>
    <row r="1986" s="109" customFormat="1" ht="19.9" customHeight="1" spans="1:7">
      <c r="A1986" s="197" t="s">
        <v>1995</v>
      </c>
      <c r="B1986" s="198" t="s">
        <v>1996</v>
      </c>
      <c r="C1986" s="199">
        <v>1237.72</v>
      </c>
      <c r="D1986" s="199">
        <v>1237.72</v>
      </c>
      <c r="E1986" s="199"/>
      <c r="F1986" s="199"/>
      <c r="G1986" s="199"/>
    </row>
    <row r="1987" s="109" customFormat="1" ht="19.9" customHeight="1" spans="1:7">
      <c r="A1987" s="197" t="s">
        <v>1997</v>
      </c>
      <c r="B1987" s="198" t="s">
        <v>1998</v>
      </c>
      <c r="C1987" s="199">
        <v>472.21</v>
      </c>
      <c r="D1987" s="199">
        <v>472.21</v>
      </c>
      <c r="E1987" s="199"/>
      <c r="F1987" s="199"/>
      <c r="G1987" s="199"/>
    </row>
    <row r="1988" s="109" customFormat="1" ht="19.9" customHeight="1" spans="1:7">
      <c r="A1988" s="197" t="s">
        <v>1999</v>
      </c>
      <c r="B1988" s="198" t="s">
        <v>2000</v>
      </c>
      <c r="C1988" s="199">
        <v>172.8</v>
      </c>
      <c r="D1988" s="199">
        <v>172.8</v>
      </c>
      <c r="E1988" s="199"/>
      <c r="F1988" s="199"/>
      <c r="G1988" s="199"/>
    </row>
    <row r="1989" s="109" customFormat="1" ht="19.9" customHeight="1" spans="1:7">
      <c r="A1989" s="197" t="s">
        <v>2001</v>
      </c>
      <c r="B1989" s="198" t="s">
        <v>2002</v>
      </c>
      <c r="C1989" s="199">
        <v>954.94</v>
      </c>
      <c r="D1989" s="199">
        <v>954.94</v>
      </c>
      <c r="E1989" s="199"/>
      <c r="F1989" s="199"/>
      <c r="G1989" s="199"/>
    </row>
    <row r="1990" s="109" customFormat="1" ht="19.9" customHeight="1" spans="1:7">
      <c r="A1990" s="197" t="s">
        <v>2003</v>
      </c>
      <c r="B1990" s="198" t="s">
        <v>2004</v>
      </c>
      <c r="C1990" s="199">
        <v>459.56</v>
      </c>
      <c r="D1990" s="199">
        <v>459.56</v>
      </c>
      <c r="E1990" s="199"/>
      <c r="F1990" s="199"/>
      <c r="G1990" s="199"/>
    </row>
    <row r="1991" s="109" customFormat="1" ht="19.9" customHeight="1" spans="1:7">
      <c r="A1991" s="197" t="s">
        <v>2007</v>
      </c>
      <c r="B1991" s="198" t="s">
        <v>2008</v>
      </c>
      <c r="C1991" s="199">
        <v>35.81</v>
      </c>
      <c r="D1991" s="199">
        <v>35.81</v>
      </c>
      <c r="E1991" s="199"/>
      <c r="F1991" s="199"/>
      <c r="G1991" s="199"/>
    </row>
    <row r="1992" s="109" customFormat="1" ht="19.9" customHeight="1" spans="1:7">
      <c r="A1992" s="197" t="s">
        <v>2009</v>
      </c>
      <c r="B1992" s="198" t="s">
        <v>2010</v>
      </c>
      <c r="C1992" s="199">
        <v>241.19</v>
      </c>
      <c r="D1992" s="199">
        <v>241.19</v>
      </c>
      <c r="E1992" s="199"/>
      <c r="F1992" s="199"/>
      <c r="G1992" s="199"/>
    </row>
    <row r="1993" s="109" customFormat="1" ht="19.9" customHeight="1" spans="1:7">
      <c r="A1993" s="197" t="s">
        <v>2011</v>
      </c>
      <c r="B1993" s="198" t="s">
        <v>2012</v>
      </c>
      <c r="C1993" s="199">
        <v>62.21</v>
      </c>
      <c r="D1993" s="199">
        <v>62.21</v>
      </c>
      <c r="E1993" s="199"/>
      <c r="F1993" s="199"/>
      <c r="G1993" s="199"/>
    </row>
    <row r="1994" s="109" customFormat="1" ht="19.9" customHeight="1" spans="1:7">
      <c r="A1994" s="197" t="s">
        <v>2013</v>
      </c>
      <c r="B1994" s="198" t="s">
        <v>2014</v>
      </c>
      <c r="C1994" s="199">
        <v>498.32</v>
      </c>
      <c r="D1994" s="199">
        <v>498.32</v>
      </c>
      <c r="E1994" s="199"/>
      <c r="F1994" s="199"/>
      <c r="G1994" s="199"/>
    </row>
    <row r="1995" s="109" customFormat="1" ht="19.9" customHeight="1" spans="1:7">
      <c r="A1995" s="197" t="s">
        <v>2015</v>
      </c>
      <c r="B1995" s="198" t="s">
        <v>2016</v>
      </c>
      <c r="C1995" s="199">
        <v>215.16</v>
      </c>
      <c r="D1995" s="199"/>
      <c r="E1995" s="199"/>
      <c r="F1995" s="199"/>
      <c r="G1995" s="199">
        <v>215.16</v>
      </c>
    </row>
    <row r="1996" s="109" customFormat="1" ht="19.9" customHeight="1" spans="1:7">
      <c r="A1996" s="197" t="s">
        <v>2017</v>
      </c>
      <c r="B1996" s="198" t="s">
        <v>2018</v>
      </c>
      <c r="C1996" s="199">
        <v>25</v>
      </c>
      <c r="D1996" s="199"/>
      <c r="E1996" s="199"/>
      <c r="F1996" s="199"/>
      <c r="G1996" s="199">
        <v>25</v>
      </c>
    </row>
    <row r="1997" s="109" customFormat="1" ht="19.9" customHeight="1" spans="1:7">
      <c r="A1997" s="197" t="s">
        <v>2019</v>
      </c>
      <c r="B1997" s="198" t="s">
        <v>2020</v>
      </c>
      <c r="C1997" s="199">
        <v>5</v>
      </c>
      <c r="D1997" s="199"/>
      <c r="E1997" s="199"/>
      <c r="F1997" s="199"/>
      <c r="G1997" s="199">
        <v>5</v>
      </c>
    </row>
    <row r="1998" s="109" customFormat="1" ht="19.9" customHeight="1" spans="1:7">
      <c r="A1998" s="197" t="s">
        <v>2033</v>
      </c>
      <c r="B1998" s="198" t="s">
        <v>2034</v>
      </c>
      <c r="C1998" s="199">
        <v>31.04</v>
      </c>
      <c r="D1998" s="199"/>
      <c r="E1998" s="199"/>
      <c r="F1998" s="199"/>
      <c r="G1998" s="199">
        <v>31.04</v>
      </c>
    </row>
    <row r="1999" s="109" customFormat="1" ht="19.9" customHeight="1" spans="1:7">
      <c r="A1999" s="197" t="s">
        <v>2037</v>
      </c>
      <c r="B1999" s="198" t="s">
        <v>2038</v>
      </c>
      <c r="C1999" s="199">
        <v>2</v>
      </c>
      <c r="D1999" s="199"/>
      <c r="E1999" s="199"/>
      <c r="F1999" s="199"/>
      <c r="G1999" s="199">
        <v>2</v>
      </c>
    </row>
    <row r="2000" s="109" customFormat="1" ht="19.9" customHeight="1" spans="1:7">
      <c r="A2000" s="197" t="s">
        <v>2171</v>
      </c>
      <c r="B2000" s="198" t="s">
        <v>2172</v>
      </c>
      <c r="C2000" s="199">
        <v>2.2</v>
      </c>
      <c r="D2000" s="199"/>
      <c r="E2000" s="199"/>
      <c r="F2000" s="199"/>
      <c r="G2000" s="199">
        <v>2.2</v>
      </c>
    </row>
    <row r="2001" s="109" customFormat="1" ht="19.9" customHeight="1" spans="1:7">
      <c r="A2001" s="197" t="s">
        <v>2043</v>
      </c>
      <c r="B2001" s="198" t="s">
        <v>2044</v>
      </c>
      <c r="C2001" s="199">
        <v>116.56</v>
      </c>
      <c r="D2001" s="199"/>
      <c r="E2001" s="199"/>
      <c r="F2001" s="199"/>
      <c r="G2001" s="199">
        <v>116.56</v>
      </c>
    </row>
    <row r="2002" s="109" customFormat="1" ht="19.9" customHeight="1" spans="1:7">
      <c r="A2002" s="197" t="s">
        <v>2045</v>
      </c>
      <c r="B2002" s="198" t="s">
        <v>2046</v>
      </c>
      <c r="C2002" s="199">
        <v>1.61</v>
      </c>
      <c r="D2002" s="199"/>
      <c r="E2002" s="199"/>
      <c r="F2002" s="199"/>
      <c r="G2002" s="199">
        <v>1.61</v>
      </c>
    </row>
    <row r="2003" s="109" customFormat="1" ht="19.9" customHeight="1" spans="1:7">
      <c r="A2003" s="197" t="s">
        <v>2177</v>
      </c>
      <c r="B2003" s="198" t="s">
        <v>2178</v>
      </c>
      <c r="C2003" s="199">
        <v>0.36</v>
      </c>
      <c r="D2003" s="199"/>
      <c r="E2003" s="199"/>
      <c r="F2003" s="199"/>
      <c r="G2003" s="199">
        <v>0.36</v>
      </c>
    </row>
    <row r="2004" s="109" customFormat="1" ht="19.9" customHeight="1" spans="1:7">
      <c r="A2004" s="197" t="s">
        <v>2049</v>
      </c>
      <c r="B2004" s="198" t="s">
        <v>2050</v>
      </c>
      <c r="C2004" s="199">
        <v>31.39</v>
      </c>
      <c r="D2004" s="199"/>
      <c r="E2004" s="199"/>
      <c r="F2004" s="199"/>
      <c r="G2004" s="199">
        <v>31.39</v>
      </c>
    </row>
    <row r="2005" s="109" customFormat="1" ht="19.9" customHeight="1" spans="1:7">
      <c r="A2005" s="197" t="s">
        <v>2051</v>
      </c>
      <c r="B2005" s="198" t="s">
        <v>2052</v>
      </c>
      <c r="C2005" s="199">
        <v>160.09</v>
      </c>
      <c r="D2005" s="199"/>
      <c r="E2005" s="199">
        <v>160.09</v>
      </c>
      <c r="F2005" s="199"/>
      <c r="G2005" s="199"/>
    </row>
    <row r="2006" s="109" customFormat="1" ht="19.9" customHeight="1" spans="1:7">
      <c r="A2006" s="197" t="s">
        <v>2057</v>
      </c>
      <c r="B2006" s="198" t="s">
        <v>2058</v>
      </c>
      <c r="C2006" s="199">
        <v>160.09</v>
      </c>
      <c r="D2006" s="199"/>
      <c r="E2006" s="199">
        <v>160.09</v>
      </c>
      <c r="F2006" s="199"/>
      <c r="G2006" s="199"/>
    </row>
    <row r="2007" s="109" customFormat="1" ht="19.9" customHeight="1" spans="1:7">
      <c r="A2007" s="194" t="s">
        <v>2189</v>
      </c>
      <c r="B2007" s="195" t="s">
        <v>2190</v>
      </c>
      <c r="C2007" s="196">
        <v>7405.29</v>
      </c>
      <c r="D2007" s="196">
        <v>7041.9</v>
      </c>
      <c r="E2007" s="196">
        <v>132.25</v>
      </c>
      <c r="F2007" s="196"/>
      <c r="G2007" s="196">
        <v>231.15</v>
      </c>
    </row>
    <row r="2008" s="109" customFormat="1" ht="19.9" customHeight="1" spans="1:7">
      <c r="A2008" s="197" t="s">
        <v>1991</v>
      </c>
      <c r="B2008" s="198" t="s">
        <v>1992</v>
      </c>
      <c r="C2008" s="199">
        <v>7041.9</v>
      </c>
      <c r="D2008" s="199">
        <v>7041.9</v>
      </c>
      <c r="E2008" s="199"/>
      <c r="F2008" s="199"/>
      <c r="G2008" s="199"/>
    </row>
    <row r="2009" s="109" customFormat="1" ht="19.9" customHeight="1" spans="1:7">
      <c r="A2009" s="197" t="s">
        <v>1993</v>
      </c>
      <c r="B2009" s="198" t="s">
        <v>1994</v>
      </c>
      <c r="C2009" s="199">
        <v>1351</v>
      </c>
      <c r="D2009" s="199">
        <v>1351</v>
      </c>
      <c r="E2009" s="199"/>
      <c r="F2009" s="199"/>
      <c r="G2009" s="199"/>
    </row>
    <row r="2010" s="109" customFormat="1" ht="19.9" customHeight="1" spans="1:7">
      <c r="A2010" s="197" t="s">
        <v>1995</v>
      </c>
      <c r="B2010" s="198" t="s">
        <v>1996</v>
      </c>
      <c r="C2010" s="199">
        <v>3348.45</v>
      </c>
      <c r="D2010" s="199">
        <v>3348.45</v>
      </c>
      <c r="E2010" s="199"/>
      <c r="F2010" s="199"/>
      <c r="G2010" s="199"/>
    </row>
    <row r="2011" s="109" customFormat="1" ht="19.9" customHeight="1" spans="1:7">
      <c r="A2011" s="197" t="s">
        <v>1997</v>
      </c>
      <c r="B2011" s="198" t="s">
        <v>1998</v>
      </c>
      <c r="C2011" s="199">
        <v>375.49</v>
      </c>
      <c r="D2011" s="199">
        <v>375.49</v>
      </c>
      <c r="E2011" s="199"/>
      <c r="F2011" s="199"/>
      <c r="G2011" s="199"/>
    </row>
    <row r="2012" s="109" customFormat="1" ht="19.9" customHeight="1" spans="1:7">
      <c r="A2012" s="197" t="s">
        <v>1999</v>
      </c>
      <c r="B2012" s="198" t="s">
        <v>2000</v>
      </c>
      <c r="C2012" s="199">
        <v>136.8</v>
      </c>
      <c r="D2012" s="199">
        <v>136.8</v>
      </c>
      <c r="E2012" s="199"/>
      <c r="F2012" s="199"/>
      <c r="G2012" s="199"/>
    </row>
    <row r="2013" s="109" customFormat="1" ht="19.9" customHeight="1" spans="1:7">
      <c r="A2013" s="197" t="s">
        <v>2001</v>
      </c>
      <c r="B2013" s="198" t="s">
        <v>2002</v>
      </c>
      <c r="C2013" s="199">
        <v>802.91</v>
      </c>
      <c r="D2013" s="199">
        <v>802.91</v>
      </c>
      <c r="E2013" s="199"/>
      <c r="F2013" s="199"/>
      <c r="G2013" s="199"/>
    </row>
    <row r="2014" s="109" customFormat="1" ht="19.9" customHeight="1" spans="1:7">
      <c r="A2014" s="197" t="s">
        <v>2003</v>
      </c>
      <c r="B2014" s="198" t="s">
        <v>2004</v>
      </c>
      <c r="C2014" s="199">
        <v>386.4</v>
      </c>
      <c r="D2014" s="199">
        <v>386.4</v>
      </c>
      <c r="E2014" s="199"/>
      <c r="F2014" s="199"/>
      <c r="G2014" s="199"/>
    </row>
    <row r="2015" s="109" customFormat="1" ht="19.9" customHeight="1" spans="1:7">
      <c r="A2015" s="197" t="s">
        <v>2007</v>
      </c>
      <c r="B2015" s="198" t="s">
        <v>2008</v>
      </c>
      <c r="C2015" s="199">
        <v>30.11</v>
      </c>
      <c r="D2015" s="199">
        <v>30.11</v>
      </c>
      <c r="E2015" s="199"/>
      <c r="F2015" s="199"/>
      <c r="G2015" s="199"/>
    </row>
    <row r="2016" s="109" customFormat="1" ht="19.9" customHeight="1" spans="1:7">
      <c r="A2016" s="197" t="s">
        <v>2009</v>
      </c>
      <c r="B2016" s="198" t="s">
        <v>2010</v>
      </c>
      <c r="C2016" s="199">
        <v>202.81</v>
      </c>
      <c r="D2016" s="199">
        <v>202.81</v>
      </c>
      <c r="E2016" s="199"/>
      <c r="F2016" s="199"/>
      <c r="G2016" s="199"/>
    </row>
    <row r="2017" s="109" customFormat="1" ht="19.9" customHeight="1" spans="1:7">
      <c r="A2017" s="197" t="s">
        <v>2011</v>
      </c>
      <c r="B2017" s="198" t="s">
        <v>2012</v>
      </c>
      <c r="C2017" s="199">
        <v>49.25</v>
      </c>
      <c r="D2017" s="199">
        <v>49.25</v>
      </c>
      <c r="E2017" s="199"/>
      <c r="F2017" s="199"/>
      <c r="G2017" s="199"/>
    </row>
    <row r="2018" s="109" customFormat="1" ht="19.9" customHeight="1" spans="1:7">
      <c r="A2018" s="197" t="s">
        <v>2013</v>
      </c>
      <c r="B2018" s="198" t="s">
        <v>2014</v>
      </c>
      <c r="C2018" s="199">
        <v>358.68</v>
      </c>
      <c r="D2018" s="199">
        <v>358.68</v>
      </c>
      <c r="E2018" s="199"/>
      <c r="F2018" s="199"/>
      <c r="G2018" s="199"/>
    </row>
    <row r="2019" s="109" customFormat="1" ht="19.9" customHeight="1" spans="1:7">
      <c r="A2019" s="197" t="s">
        <v>2015</v>
      </c>
      <c r="B2019" s="198" t="s">
        <v>2016</v>
      </c>
      <c r="C2019" s="199">
        <v>231.15</v>
      </c>
      <c r="D2019" s="199"/>
      <c r="E2019" s="199"/>
      <c r="F2019" s="199"/>
      <c r="G2019" s="199">
        <v>231.15</v>
      </c>
    </row>
    <row r="2020" s="109" customFormat="1" ht="19.9" customHeight="1" spans="1:7">
      <c r="A2020" s="197" t="s">
        <v>2017</v>
      </c>
      <c r="B2020" s="198" t="s">
        <v>2018</v>
      </c>
      <c r="C2020" s="199">
        <v>61.37</v>
      </c>
      <c r="D2020" s="199"/>
      <c r="E2020" s="199"/>
      <c r="F2020" s="199"/>
      <c r="G2020" s="199">
        <v>61.37</v>
      </c>
    </row>
    <row r="2021" s="109" customFormat="1" ht="19.9" customHeight="1" spans="1:7">
      <c r="A2021" s="197" t="s">
        <v>2029</v>
      </c>
      <c r="B2021" s="198" t="s">
        <v>2030</v>
      </c>
      <c r="C2021" s="199">
        <v>55</v>
      </c>
      <c r="D2021" s="199"/>
      <c r="E2021" s="199"/>
      <c r="F2021" s="199"/>
      <c r="G2021" s="199">
        <v>55</v>
      </c>
    </row>
    <row r="2022" s="109" customFormat="1" ht="19.9" customHeight="1" spans="1:7">
      <c r="A2022" s="197" t="s">
        <v>2171</v>
      </c>
      <c r="B2022" s="198" t="s">
        <v>2172</v>
      </c>
      <c r="C2022" s="199">
        <v>2.4</v>
      </c>
      <c r="D2022" s="199"/>
      <c r="E2022" s="199"/>
      <c r="F2022" s="199"/>
      <c r="G2022" s="199">
        <v>2.4</v>
      </c>
    </row>
    <row r="2023" s="109" customFormat="1" ht="19.9" customHeight="1" spans="1:7">
      <c r="A2023" s="197" t="s">
        <v>2043</v>
      </c>
      <c r="B2023" s="198" t="s">
        <v>2044</v>
      </c>
      <c r="C2023" s="199">
        <v>92.85</v>
      </c>
      <c r="D2023" s="199"/>
      <c r="E2023" s="199"/>
      <c r="F2023" s="199"/>
      <c r="G2023" s="199">
        <v>92.85</v>
      </c>
    </row>
    <row r="2024" s="109" customFormat="1" ht="19.9" customHeight="1" spans="1:7">
      <c r="A2024" s="197" t="s">
        <v>2045</v>
      </c>
      <c r="B2024" s="198" t="s">
        <v>2046</v>
      </c>
      <c r="C2024" s="199">
        <v>1.37</v>
      </c>
      <c r="D2024" s="199"/>
      <c r="E2024" s="199"/>
      <c r="F2024" s="199"/>
      <c r="G2024" s="199">
        <v>1.37</v>
      </c>
    </row>
    <row r="2025" s="109" customFormat="1" ht="19.9" customHeight="1" spans="1:7">
      <c r="A2025" s="197" t="s">
        <v>2177</v>
      </c>
      <c r="B2025" s="198" t="s">
        <v>2178</v>
      </c>
      <c r="C2025" s="199">
        <v>0.35</v>
      </c>
      <c r="D2025" s="199"/>
      <c r="E2025" s="199"/>
      <c r="F2025" s="199"/>
      <c r="G2025" s="199">
        <v>0.35</v>
      </c>
    </row>
    <row r="2026" s="109" customFormat="1" ht="19.9" customHeight="1" spans="1:7">
      <c r="A2026" s="197" t="s">
        <v>2049</v>
      </c>
      <c r="B2026" s="198" t="s">
        <v>2050</v>
      </c>
      <c r="C2026" s="199">
        <v>17.81</v>
      </c>
      <c r="D2026" s="199"/>
      <c r="E2026" s="199"/>
      <c r="F2026" s="199"/>
      <c r="G2026" s="199">
        <v>17.81</v>
      </c>
    </row>
    <row r="2027" s="109" customFormat="1" ht="19.9" customHeight="1" spans="1:7">
      <c r="A2027" s="197" t="s">
        <v>2051</v>
      </c>
      <c r="B2027" s="198" t="s">
        <v>2052</v>
      </c>
      <c r="C2027" s="199">
        <v>132.25</v>
      </c>
      <c r="D2027" s="199"/>
      <c r="E2027" s="199">
        <v>132.25</v>
      </c>
      <c r="F2027" s="199"/>
      <c r="G2027" s="199"/>
    </row>
    <row r="2028" s="109" customFormat="1" ht="19.9" customHeight="1" spans="1:7">
      <c r="A2028" s="197" t="s">
        <v>2053</v>
      </c>
      <c r="B2028" s="198" t="s">
        <v>2054</v>
      </c>
      <c r="C2028" s="199">
        <v>2.27</v>
      </c>
      <c r="D2028" s="199"/>
      <c r="E2028" s="199">
        <v>2.27</v>
      </c>
      <c r="F2028" s="199"/>
      <c r="G2028" s="199"/>
    </row>
    <row r="2029" s="109" customFormat="1" ht="19.9" customHeight="1" spans="1:7">
      <c r="A2029" s="197" t="s">
        <v>2173</v>
      </c>
      <c r="B2029" s="198" t="s">
        <v>2174</v>
      </c>
      <c r="C2029" s="199">
        <v>129.98</v>
      </c>
      <c r="D2029" s="199"/>
      <c r="E2029" s="199">
        <v>129.98</v>
      </c>
      <c r="F2029" s="199"/>
      <c r="G2029" s="199"/>
    </row>
    <row r="2030" s="109" customFormat="1" ht="19.9" customHeight="1" spans="1:7">
      <c r="A2030" s="194" t="s">
        <v>2191</v>
      </c>
      <c r="B2030" s="195" t="s">
        <v>2192</v>
      </c>
      <c r="C2030" s="196">
        <v>7740.88</v>
      </c>
      <c r="D2030" s="196">
        <v>7370.74</v>
      </c>
      <c r="E2030" s="196">
        <v>119.1</v>
      </c>
      <c r="F2030" s="196"/>
      <c r="G2030" s="196">
        <v>251.04</v>
      </c>
    </row>
    <row r="2031" s="109" customFormat="1" ht="19.9" customHeight="1" spans="1:7">
      <c r="A2031" s="197" t="s">
        <v>1991</v>
      </c>
      <c r="B2031" s="198" t="s">
        <v>1992</v>
      </c>
      <c r="C2031" s="199">
        <v>7370.74</v>
      </c>
      <c r="D2031" s="199">
        <v>7370.74</v>
      </c>
      <c r="E2031" s="199"/>
      <c r="F2031" s="199"/>
      <c r="G2031" s="199"/>
    </row>
    <row r="2032" s="109" customFormat="1" ht="19.9" customHeight="1" spans="1:7">
      <c r="A2032" s="197" t="s">
        <v>1993</v>
      </c>
      <c r="B2032" s="198" t="s">
        <v>1994</v>
      </c>
      <c r="C2032" s="199">
        <v>4746.24</v>
      </c>
      <c r="D2032" s="199">
        <v>4746.24</v>
      </c>
      <c r="E2032" s="199"/>
      <c r="F2032" s="199"/>
      <c r="G2032" s="199"/>
    </row>
    <row r="2033" s="109" customFormat="1" ht="19.9" customHeight="1" spans="1:7">
      <c r="A2033" s="197" t="s">
        <v>1995</v>
      </c>
      <c r="B2033" s="198" t="s">
        <v>1996</v>
      </c>
      <c r="C2033" s="199">
        <v>216.93</v>
      </c>
      <c r="D2033" s="199">
        <v>216.93</v>
      </c>
      <c r="E2033" s="199"/>
      <c r="F2033" s="199"/>
      <c r="G2033" s="199"/>
    </row>
    <row r="2034" s="109" customFormat="1" ht="19.9" customHeight="1" spans="1:7">
      <c r="A2034" s="197" t="s">
        <v>1997</v>
      </c>
      <c r="B2034" s="198" t="s">
        <v>1998</v>
      </c>
      <c r="C2034" s="199">
        <v>395.52</v>
      </c>
      <c r="D2034" s="199">
        <v>395.52</v>
      </c>
      <c r="E2034" s="199"/>
      <c r="F2034" s="199"/>
      <c r="G2034" s="199"/>
    </row>
    <row r="2035" s="109" customFormat="1" ht="19.9" customHeight="1" spans="1:7">
      <c r="A2035" s="197" t="s">
        <v>1999</v>
      </c>
      <c r="B2035" s="198" t="s">
        <v>2000</v>
      </c>
      <c r="C2035" s="199">
        <v>121.8</v>
      </c>
      <c r="D2035" s="199">
        <v>121.8</v>
      </c>
      <c r="E2035" s="199"/>
      <c r="F2035" s="199"/>
      <c r="G2035" s="199"/>
    </row>
    <row r="2036" s="109" customFormat="1" ht="19.9" customHeight="1" spans="1:7">
      <c r="A2036" s="197" t="s">
        <v>2001</v>
      </c>
      <c r="B2036" s="198" t="s">
        <v>2002</v>
      </c>
      <c r="C2036" s="199">
        <v>843.61</v>
      </c>
      <c r="D2036" s="199">
        <v>843.61</v>
      </c>
      <c r="E2036" s="199"/>
      <c r="F2036" s="199"/>
      <c r="G2036" s="199"/>
    </row>
    <row r="2037" s="109" customFormat="1" ht="19.9" customHeight="1" spans="1:7">
      <c r="A2037" s="197" t="s">
        <v>2003</v>
      </c>
      <c r="B2037" s="198" t="s">
        <v>2004</v>
      </c>
      <c r="C2037" s="199">
        <v>405.99</v>
      </c>
      <c r="D2037" s="199">
        <v>405.99</v>
      </c>
      <c r="E2037" s="199"/>
      <c r="F2037" s="199"/>
      <c r="G2037" s="199"/>
    </row>
    <row r="2038" s="109" customFormat="1" ht="19.9" customHeight="1" spans="1:7">
      <c r="A2038" s="197" t="s">
        <v>2007</v>
      </c>
      <c r="B2038" s="198" t="s">
        <v>2008</v>
      </c>
      <c r="C2038" s="199">
        <v>31.63</v>
      </c>
      <c r="D2038" s="199">
        <v>31.63</v>
      </c>
      <c r="E2038" s="199"/>
      <c r="F2038" s="199"/>
      <c r="G2038" s="199"/>
    </row>
    <row r="2039" s="109" customFormat="1" ht="19.9" customHeight="1" spans="1:7">
      <c r="A2039" s="197" t="s">
        <v>2009</v>
      </c>
      <c r="B2039" s="198" t="s">
        <v>2010</v>
      </c>
      <c r="C2039" s="199">
        <v>214.17</v>
      </c>
      <c r="D2039" s="199">
        <v>214.17</v>
      </c>
      <c r="E2039" s="199"/>
      <c r="F2039" s="199"/>
      <c r="G2039" s="199"/>
    </row>
    <row r="2040" s="109" customFormat="1" ht="19.9" customHeight="1" spans="1:7">
      <c r="A2040" s="197" t="s">
        <v>2011</v>
      </c>
      <c r="B2040" s="198" t="s">
        <v>2012</v>
      </c>
      <c r="C2040" s="199">
        <v>43.85</v>
      </c>
      <c r="D2040" s="199">
        <v>43.85</v>
      </c>
      <c r="E2040" s="199"/>
      <c r="F2040" s="199"/>
      <c r="G2040" s="199"/>
    </row>
    <row r="2041" s="109" customFormat="1" ht="19.9" customHeight="1" spans="1:7">
      <c r="A2041" s="197" t="s">
        <v>2013</v>
      </c>
      <c r="B2041" s="198" t="s">
        <v>2014</v>
      </c>
      <c r="C2041" s="199">
        <v>351</v>
      </c>
      <c r="D2041" s="199">
        <v>351</v>
      </c>
      <c r="E2041" s="199"/>
      <c r="F2041" s="199"/>
      <c r="G2041" s="199"/>
    </row>
    <row r="2042" s="109" customFormat="1" ht="19.9" customHeight="1" spans="1:7">
      <c r="A2042" s="197" t="s">
        <v>2015</v>
      </c>
      <c r="B2042" s="198" t="s">
        <v>2016</v>
      </c>
      <c r="C2042" s="199">
        <v>251.04</v>
      </c>
      <c r="D2042" s="199"/>
      <c r="E2042" s="199"/>
      <c r="F2042" s="199"/>
      <c r="G2042" s="199">
        <v>251.04</v>
      </c>
    </row>
    <row r="2043" s="109" customFormat="1" ht="19.9" customHeight="1" spans="1:7">
      <c r="A2043" s="197" t="s">
        <v>2017</v>
      </c>
      <c r="B2043" s="198" t="s">
        <v>2018</v>
      </c>
      <c r="C2043" s="199">
        <v>22.19</v>
      </c>
      <c r="D2043" s="199"/>
      <c r="E2043" s="199"/>
      <c r="F2043" s="199"/>
      <c r="G2043" s="199">
        <v>22.19</v>
      </c>
    </row>
    <row r="2044" s="109" customFormat="1" ht="19.9" customHeight="1" spans="1:7">
      <c r="A2044" s="197" t="s">
        <v>2029</v>
      </c>
      <c r="B2044" s="198" t="s">
        <v>2030</v>
      </c>
      <c r="C2044" s="199">
        <v>90</v>
      </c>
      <c r="D2044" s="199"/>
      <c r="E2044" s="199"/>
      <c r="F2044" s="199"/>
      <c r="G2044" s="199">
        <v>90</v>
      </c>
    </row>
    <row r="2045" s="109" customFormat="1" ht="19.9" customHeight="1" spans="1:7">
      <c r="A2045" s="197" t="s">
        <v>2033</v>
      </c>
      <c r="B2045" s="198" t="s">
        <v>2034</v>
      </c>
      <c r="C2045" s="199">
        <v>27.42</v>
      </c>
      <c r="D2045" s="199"/>
      <c r="E2045" s="199"/>
      <c r="F2045" s="199"/>
      <c r="G2045" s="199">
        <v>27.42</v>
      </c>
    </row>
    <row r="2046" s="109" customFormat="1" ht="19.9" customHeight="1" spans="1:7">
      <c r="A2046" s="197" t="s">
        <v>2171</v>
      </c>
      <c r="B2046" s="198" t="s">
        <v>2172</v>
      </c>
      <c r="C2046" s="199">
        <v>1.6</v>
      </c>
      <c r="D2046" s="199"/>
      <c r="E2046" s="199"/>
      <c r="F2046" s="199"/>
      <c r="G2046" s="199">
        <v>1.6</v>
      </c>
    </row>
    <row r="2047" s="109" customFormat="1" ht="19.9" customHeight="1" spans="1:7">
      <c r="A2047" s="197" t="s">
        <v>2043</v>
      </c>
      <c r="B2047" s="198" t="s">
        <v>2044</v>
      </c>
      <c r="C2047" s="199">
        <v>97.54</v>
      </c>
      <c r="D2047" s="199"/>
      <c r="E2047" s="199"/>
      <c r="F2047" s="199"/>
      <c r="G2047" s="199">
        <v>97.54</v>
      </c>
    </row>
    <row r="2048" s="109" customFormat="1" ht="19.9" customHeight="1" spans="1:7">
      <c r="A2048" s="197" t="s">
        <v>2045</v>
      </c>
      <c r="B2048" s="198" t="s">
        <v>2046</v>
      </c>
      <c r="C2048" s="199">
        <v>1.31</v>
      </c>
      <c r="D2048" s="199"/>
      <c r="E2048" s="199"/>
      <c r="F2048" s="199"/>
      <c r="G2048" s="199">
        <v>1.31</v>
      </c>
    </row>
    <row r="2049" s="109" customFormat="1" ht="19.9" customHeight="1" spans="1:7">
      <c r="A2049" s="197" t="s">
        <v>2177</v>
      </c>
      <c r="B2049" s="198" t="s">
        <v>2178</v>
      </c>
      <c r="C2049" s="199">
        <v>0.23</v>
      </c>
      <c r="D2049" s="199"/>
      <c r="E2049" s="199"/>
      <c r="F2049" s="199"/>
      <c r="G2049" s="199">
        <v>0.23</v>
      </c>
    </row>
    <row r="2050" s="109" customFormat="1" ht="19.9" customHeight="1" spans="1:7">
      <c r="A2050" s="197" t="s">
        <v>2049</v>
      </c>
      <c r="B2050" s="198" t="s">
        <v>2050</v>
      </c>
      <c r="C2050" s="199">
        <v>10.75</v>
      </c>
      <c r="D2050" s="199"/>
      <c r="E2050" s="199"/>
      <c r="F2050" s="199"/>
      <c r="G2050" s="199">
        <v>10.75</v>
      </c>
    </row>
    <row r="2051" s="109" customFormat="1" ht="19.9" customHeight="1" spans="1:7">
      <c r="A2051" s="197" t="s">
        <v>2051</v>
      </c>
      <c r="B2051" s="198" t="s">
        <v>2052</v>
      </c>
      <c r="C2051" s="199">
        <v>119.1</v>
      </c>
      <c r="D2051" s="199"/>
      <c r="E2051" s="199">
        <v>119.1</v>
      </c>
      <c r="F2051" s="199"/>
      <c r="G2051" s="199"/>
    </row>
    <row r="2052" s="109" customFormat="1" ht="19.9" customHeight="1" spans="1:7">
      <c r="A2052" s="197" t="s">
        <v>2055</v>
      </c>
      <c r="B2052" s="198" t="s">
        <v>2056</v>
      </c>
      <c r="C2052" s="199">
        <v>4.2</v>
      </c>
      <c r="D2052" s="199"/>
      <c r="E2052" s="199">
        <v>4.2</v>
      </c>
      <c r="F2052" s="199"/>
      <c r="G2052" s="199"/>
    </row>
    <row r="2053" s="109" customFormat="1" ht="19.9" customHeight="1" spans="1:7">
      <c r="A2053" s="197" t="s">
        <v>2173</v>
      </c>
      <c r="B2053" s="198" t="s">
        <v>2174</v>
      </c>
      <c r="C2053" s="199">
        <v>109.44</v>
      </c>
      <c r="D2053" s="199"/>
      <c r="E2053" s="199">
        <v>109.44</v>
      </c>
      <c r="F2053" s="199"/>
      <c r="G2053" s="199"/>
    </row>
    <row r="2054" s="109" customFormat="1" ht="19.9" customHeight="1" spans="1:7">
      <c r="A2054" s="197" t="s">
        <v>2057</v>
      </c>
      <c r="B2054" s="198" t="s">
        <v>2058</v>
      </c>
      <c r="C2054" s="199">
        <v>5.46</v>
      </c>
      <c r="D2054" s="199"/>
      <c r="E2054" s="199">
        <v>5.46</v>
      </c>
      <c r="F2054" s="199"/>
      <c r="G2054" s="199"/>
    </row>
    <row r="2055" s="109" customFormat="1" ht="19.9" customHeight="1" spans="1:7">
      <c r="A2055" s="194" t="s">
        <v>2193</v>
      </c>
      <c r="B2055" s="195" t="s">
        <v>2194</v>
      </c>
      <c r="C2055" s="196">
        <v>5133.36</v>
      </c>
      <c r="D2055" s="196">
        <v>4750.53</v>
      </c>
      <c r="E2055" s="196">
        <v>106.37</v>
      </c>
      <c r="F2055" s="196"/>
      <c r="G2055" s="196">
        <v>276.46</v>
      </c>
    </row>
    <row r="2056" s="109" customFormat="1" ht="19.9" customHeight="1" spans="1:7">
      <c r="A2056" s="197" t="s">
        <v>1991</v>
      </c>
      <c r="B2056" s="198" t="s">
        <v>1992</v>
      </c>
      <c r="C2056" s="199">
        <v>4750.53</v>
      </c>
      <c r="D2056" s="199">
        <v>4750.53</v>
      </c>
      <c r="E2056" s="199"/>
      <c r="F2056" s="199"/>
      <c r="G2056" s="199"/>
    </row>
    <row r="2057" s="109" customFormat="1" ht="19.9" customHeight="1" spans="1:7">
      <c r="A2057" s="197" t="s">
        <v>1993</v>
      </c>
      <c r="B2057" s="198" t="s">
        <v>1994</v>
      </c>
      <c r="C2057" s="199">
        <v>3081.99</v>
      </c>
      <c r="D2057" s="199">
        <v>3081.99</v>
      </c>
      <c r="E2057" s="199"/>
      <c r="F2057" s="199"/>
      <c r="G2057" s="199"/>
    </row>
    <row r="2058" s="109" customFormat="1" ht="19.9" customHeight="1" spans="1:7">
      <c r="A2058" s="197" t="s">
        <v>1995</v>
      </c>
      <c r="B2058" s="198" t="s">
        <v>1996</v>
      </c>
      <c r="C2058" s="199">
        <v>128.4</v>
      </c>
      <c r="D2058" s="199">
        <v>128.4</v>
      </c>
      <c r="E2058" s="199"/>
      <c r="F2058" s="199"/>
      <c r="G2058" s="199"/>
    </row>
    <row r="2059" s="109" customFormat="1" ht="19.9" customHeight="1" spans="1:7">
      <c r="A2059" s="197" t="s">
        <v>1997</v>
      </c>
      <c r="B2059" s="198" t="s">
        <v>1998</v>
      </c>
      <c r="C2059" s="199">
        <v>256.83</v>
      </c>
      <c r="D2059" s="199">
        <v>256.83</v>
      </c>
      <c r="E2059" s="199"/>
      <c r="F2059" s="199"/>
      <c r="G2059" s="199"/>
    </row>
    <row r="2060" s="109" customFormat="1" ht="19.9" customHeight="1" spans="1:7">
      <c r="A2060" s="197" t="s">
        <v>1999</v>
      </c>
      <c r="B2060" s="198" t="s">
        <v>2000</v>
      </c>
      <c r="C2060" s="199">
        <v>75.6</v>
      </c>
      <c r="D2060" s="199">
        <v>75.6</v>
      </c>
      <c r="E2060" s="199"/>
      <c r="F2060" s="199"/>
      <c r="G2060" s="199"/>
    </row>
    <row r="2061" s="109" customFormat="1" ht="19.9" customHeight="1" spans="1:7">
      <c r="A2061" s="197" t="s">
        <v>2001</v>
      </c>
      <c r="B2061" s="198" t="s">
        <v>2002</v>
      </c>
      <c r="C2061" s="199">
        <v>546.6</v>
      </c>
      <c r="D2061" s="199">
        <v>546.6</v>
      </c>
      <c r="E2061" s="199"/>
      <c r="F2061" s="199"/>
      <c r="G2061" s="199"/>
    </row>
    <row r="2062" s="109" customFormat="1" ht="19.9" customHeight="1" spans="1:7">
      <c r="A2062" s="197" t="s">
        <v>2003</v>
      </c>
      <c r="B2062" s="198" t="s">
        <v>2004</v>
      </c>
      <c r="C2062" s="199">
        <v>263.05</v>
      </c>
      <c r="D2062" s="199">
        <v>263.05</v>
      </c>
      <c r="E2062" s="199"/>
      <c r="F2062" s="199"/>
      <c r="G2062" s="199"/>
    </row>
    <row r="2063" s="109" customFormat="1" ht="19.9" customHeight="1" spans="1:7">
      <c r="A2063" s="197" t="s">
        <v>2007</v>
      </c>
      <c r="B2063" s="198" t="s">
        <v>2008</v>
      </c>
      <c r="C2063" s="199">
        <v>20.5</v>
      </c>
      <c r="D2063" s="199">
        <v>20.5</v>
      </c>
      <c r="E2063" s="199"/>
      <c r="F2063" s="199"/>
      <c r="G2063" s="199"/>
    </row>
    <row r="2064" s="109" customFormat="1" ht="19.9" customHeight="1" spans="1:7">
      <c r="A2064" s="197" t="s">
        <v>2009</v>
      </c>
      <c r="B2064" s="198" t="s">
        <v>2010</v>
      </c>
      <c r="C2064" s="199">
        <v>138.58</v>
      </c>
      <c r="D2064" s="199">
        <v>138.58</v>
      </c>
      <c r="E2064" s="199"/>
      <c r="F2064" s="199"/>
      <c r="G2064" s="199"/>
    </row>
    <row r="2065" s="109" customFormat="1" ht="19.9" customHeight="1" spans="1:7">
      <c r="A2065" s="197" t="s">
        <v>2011</v>
      </c>
      <c r="B2065" s="198" t="s">
        <v>2012</v>
      </c>
      <c r="C2065" s="199">
        <v>27.22</v>
      </c>
      <c r="D2065" s="199">
        <v>27.22</v>
      </c>
      <c r="E2065" s="199"/>
      <c r="F2065" s="199"/>
      <c r="G2065" s="199"/>
    </row>
    <row r="2066" s="109" customFormat="1" ht="19.9" customHeight="1" spans="1:7">
      <c r="A2066" s="197" t="s">
        <v>2013</v>
      </c>
      <c r="B2066" s="198" t="s">
        <v>2014</v>
      </c>
      <c r="C2066" s="199">
        <v>211.77</v>
      </c>
      <c r="D2066" s="199">
        <v>211.77</v>
      </c>
      <c r="E2066" s="199"/>
      <c r="F2066" s="199"/>
      <c r="G2066" s="199"/>
    </row>
    <row r="2067" s="109" customFormat="1" ht="19.9" customHeight="1" spans="1:7">
      <c r="A2067" s="197" t="s">
        <v>2015</v>
      </c>
      <c r="B2067" s="198" t="s">
        <v>2016</v>
      </c>
      <c r="C2067" s="199">
        <v>276.46</v>
      </c>
      <c r="D2067" s="199"/>
      <c r="E2067" s="199"/>
      <c r="F2067" s="199"/>
      <c r="G2067" s="199">
        <v>276.46</v>
      </c>
    </row>
    <row r="2068" s="109" customFormat="1" ht="19.9" customHeight="1" spans="1:7">
      <c r="A2068" s="197" t="s">
        <v>2017</v>
      </c>
      <c r="B2068" s="198" t="s">
        <v>2018</v>
      </c>
      <c r="C2068" s="199">
        <v>89.37</v>
      </c>
      <c r="D2068" s="199"/>
      <c r="E2068" s="199"/>
      <c r="F2068" s="199"/>
      <c r="G2068" s="199">
        <v>89.37</v>
      </c>
    </row>
    <row r="2069" s="109" customFormat="1" ht="19.9" customHeight="1" spans="1:7">
      <c r="A2069" s="197" t="s">
        <v>2019</v>
      </c>
      <c r="B2069" s="198" t="s">
        <v>2020</v>
      </c>
      <c r="C2069" s="199">
        <v>15</v>
      </c>
      <c r="D2069" s="199"/>
      <c r="E2069" s="199"/>
      <c r="F2069" s="199"/>
      <c r="G2069" s="199">
        <v>15</v>
      </c>
    </row>
    <row r="2070" s="109" customFormat="1" ht="19.9" customHeight="1" spans="1:7">
      <c r="A2070" s="197" t="s">
        <v>2025</v>
      </c>
      <c r="B2070" s="198" t="s">
        <v>2026</v>
      </c>
      <c r="C2070" s="199">
        <v>23</v>
      </c>
      <c r="D2070" s="199"/>
      <c r="E2070" s="199"/>
      <c r="F2070" s="199"/>
      <c r="G2070" s="199">
        <v>23</v>
      </c>
    </row>
    <row r="2071" s="109" customFormat="1" ht="19.9" customHeight="1" spans="1:7">
      <c r="A2071" s="197" t="s">
        <v>2029</v>
      </c>
      <c r="B2071" s="198" t="s">
        <v>2030</v>
      </c>
      <c r="C2071" s="199">
        <v>70</v>
      </c>
      <c r="D2071" s="199"/>
      <c r="E2071" s="199"/>
      <c r="F2071" s="199"/>
      <c r="G2071" s="199">
        <v>70</v>
      </c>
    </row>
    <row r="2072" s="109" customFormat="1" ht="19.9" customHeight="1" spans="1:7">
      <c r="A2072" s="197" t="s">
        <v>2171</v>
      </c>
      <c r="B2072" s="198" t="s">
        <v>2172</v>
      </c>
      <c r="C2072" s="199">
        <v>1.2</v>
      </c>
      <c r="D2072" s="199"/>
      <c r="E2072" s="199"/>
      <c r="F2072" s="199"/>
      <c r="G2072" s="199">
        <v>1.2</v>
      </c>
    </row>
    <row r="2073" s="109" customFormat="1" ht="19.9" customHeight="1" spans="1:7">
      <c r="A2073" s="197" t="s">
        <v>2043</v>
      </c>
      <c r="B2073" s="198" t="s">
        <v>2044</v>
      </c>
      <c r="C2073" s="199">
        <v>63.19</v>
      </c>
      <c r="D2073" s="199"/>
      <c r="E2073" s="199"/>
      <c r="F2073" s="199"/>
      <c r="G2073" s="199">
        <v>63.19</v>
      </c>
    </row>
    <row r="2074" s="109" customFormat="1" ht="19.9" customHeight="1" spans="1:7">
      <c r="A2074" s="197" t="s">
        <v>2045</v>
      </c>
      <c r="B2074" s="198" t="s">
        <v>2046</v>
      </c>
      <c r="C2074" s="199">
        <v>0.77</v>
      </c>
      <c r="D2074" s="199"/>
      <c r="E2074" s="199"/>
      <c r="F2074" s="199"/>
      <c r="G2074" s="199">
        <v>0.77</v>
      </c>
    </row>
    <row r="2075" s="109" customFormat="1" ht="19.9" customHeight="1" spans="1:7">
      <c r="A2075" s="197" t="s">
        <v>2047</v>
      </c>
      <c r="B2075" s="198" t="s">
        <v>2048</v>
      </c>
      <c r="C2075" s="199">
        <v>3</v>
      </c>
      <c r="D2075" s="199"/>
      <c r="E2075" s="199"/>
      <c r="F2075" s="199"/>
      <c r="G2075" s="199">
        <v>3</v>
      </c>
    </row>
    <row r="2076" s="109" customFormat="1" ht="19.9" customHeight="1" spans="1:7">
      <c r="A2076" s="197" t="s">
        <v>2177</v>
      </c>
      <c r="B2076" s="198" t="s">
        <v>2178</v>
      </c>
      <c r="C2076" s="199">
        <v>0.18</v>
      </c>
      <c r="D2076" s="199"/>
      <c r="E2076" s="199"/>
      <c r="F2076" s="199"/>
      <c r="G2076" s="199">
        <v>0.18</v>
      </c>
    </row>
    <row r="2077" s="109" customFormat="1" ht="19.9" customHeight="1" spans="1:7">
      <c r="A2077" s="197" t="s">
        <v>2049</v>
      </c>
      <c r="B2077" s="198" t="s">
        <v>2050</v>
      </c>
      <c r="C2077" s="199">
        <v>10.75</v>
      </c>
      <c r="D2077" s="199"/>
      <c r="E2077" s="199"/>
      <c r="F2077" s="199"/>
      <c r="G2077" s="199">
        <v>10.75</v>
      </c>
    </row>
    <row r="2078" s="109" customFormat="1" ht="19.9" customHeight="1" spans="1:7">
      <c r="A2078" s="197" t="s">
        <v>2051</v>
      </c>
      <c r="B2078" s="198" t="s">
        <v>2052</v>
      </c>
      <c r="C2078" s="199">
        <v>106.37</v>
      </c>
      <c r="D2078" s="199"/>
      <c r="E2078" s="199">
        <v>106.37</v>
      </c>
      <c r="F2078" s="199"/>
      <c r="G2078" s="199"/>
    </row>
    <row r="2079" s="109" customFormat="1" ht="19.9" customHeight="1" spans="1:7">
      <c r="A2079" s="197" t="s">
        <v>2055</v>
      </c>
      <c r="B2079" s="198" t="s">
        <v>2056</v>
      </c>
      <c r="C2079" s="199">
        <v>2.9</v>
      </c>
      <c r="D2079" s="199"/>
      <c r="E2079" s="199">
        <v>2.9</v>
      </c>
      <c r="F2079" s="199"/>
      <c r="G2079" s="199"/>
    </row>
    <row r="2080" s="109" customFormat="1" ht="19.9" customHeight="1" spans="1:7">
      <c r="A2080" s="197" t="s">
        <v>2173</v>
      </c>
      <c r="B2080" s="198" t="s">
        <v>2174</v>
      </c>
      <c r="C2080" s="199">
        <v>83</v>
      </c>
      <c r="D2080" s="199"/>
      <c r="E2080" s="199">
        <v>83</v>
      </c>
      <c r="F2080" s="199"/>
      <c r="G2080" s="199"/>
    </row>
    <row r="2081" s="109" customFormat="1" ht="19.9" customHeight="1" spans="1:7">
      <c r="A2081" s="197" t="s">
        <v>2057</v>
      </c>
      <c r="B2081" s="198" t="s">
        <v>2058</v>
      </c>
      <c r="C2081" s="199">
        <v>20.47</v>
      </c>
      <c r="D2081" s="199"/>
      <c r="E2081" s="199">
        <v>20.47</v>
      </c>
      <c r="F2081" s="199"/>
      <c r="G2081" s="199"/>
    </row>
    <row r="2082" s="109" customFormat="1" ht="19.9" customHeight="1" spans="1:7">
      <c r="A2082" s="194" t="s">
        <v>2195</v>
      </c>
      <c r="B2082" s="195" t="s">
        <v>2196</v>
      </c>
      <c r="C2082" s="196">
        <v>5049.19</v>
      </c>
      <c r="D2082" s="196">
        <v>4649.92</v>
      </c>
      <c r="E2082" s="196">
        <v>123.25</v>
      </c>
      <c r="F2082" s="196"/>
      <c r="G2082" s="196">
        <v>276.02</v>
      </c>
    </row>
    <row r="2083" s="109" customFormat="1" ht="19.9" customHeight="1" spans="1:7">
      <c r="A2083" s="197" t="s">
        <v>1991</v>
      </c>
      <c r="B2083" s="198" t="s">
        <v>1992</v>
      </c>
      <c r="C2083" s="199">
        <v>4649.92</v>
      </c>
      <c r="D2083" s="199">
        <v>4649.92</v>
      </c>
      <c r="E2083" s="199"/>
      <c r="F2083" s="199"/>
      <c r="G2083" s="199"/>
    </row>
    <row r="2084" s="109" customFormat="1" ht="19.9" customHeight="1" spans="1:7">
      <c r="A2084" s="197" t="s">
        <v>1993</v>
      </c>
      <c r="B2084" s="198" t="s">
        <v>1994</v>
      </c>
      <c r="C2084" s="199">
        <v>3005.74</v>
      </c>
      <c r="D2084" s="199">
        <v>3005.74</v>
      </c>
      <c r="E2084" s="199"/>
      <c r="F2084" s="199"/>
      <c r="G2084" s="199"/>
    </row>
    <row r="2085" s="109" customFormat="1" ht="19.9" customHeight="1" spans="1:7">
      <c r="A2085" s="197" t="s">
        <v>1995</v>
      </c>
      <c r="B2085" s="198" t="s">
        <v>1996</v>
      </c>
      <c r="C2085" s="199">
        <v>127.97</v>
      </c>
      <c r="D2085" s="199">
        <v>127.97</v>
      </c>
      <c r="E2085" s="199"/>
      <c r="F2085" s="199"/>
      <c r="G2085" s="199"/>
    </row>
    <row r="2086" s="109" customFormat="1" ht="19.9" customHeight="1" spans="1:7">
      <c r="A2086" s="197" t="s">
        <v>1997</v>
      </c>
      <c r="B2086" s="198" t="s">
        <v>1998</v>
      </c>
      <c r="C2086" s="199">
        <v>250.48</v>
      </c>
      <c r="D2086" s="199">
        <v>250.48</v>
      </c>
      <c r="E2086" s="199"/>
      <c r="F2086" s="199"/>
      <c r="G2086" s="199"/>
    </row>
    <row r="2087" s="109" customFormat="1" ht="19.9" customHeight="1" spans="1:7">
      <c r="A2087" s="197" t="s">
        <v>1999</v>
      </c>
      <c r="B2087" s="198" t="s">
        <v>2000</v>
      </c>
      <c r="C2087" s="199">
        <v>77.4</v>
      </c>
      <c r="D2087" s="199">
        <v>77.4</v>
      </c>
      <c r="E2087" s="199"/>
      <c r="F2087" s="199"/>
      <c r="G2087" s="199"/>
    </row>
    <row r="2088" s="109" customFormat="1" ht="19.9" customHeight="1" spans="1:7">
      <c r="A2088" s="197" t="s">
        <v>2001</v>
      </c>
      <c r="B2088" s="198" t="s">
        <v>2002</v>
      </c>
      <c r="C2088" s="199">
        <v>533.28</v>
      </c>
      <c r="D2088" s="199">
        <v>533.28</v>
      </c>
      <c r="E2088" s="199"/>
      <c r="F2088" s="199"/>
      <c r="G2088" s="199"/>
    </row>
    <row r="2089" s="109" customFormat="1" ht="19.9" customHeight="1" spans="1:7">
      <c r="A2089" s="197" t="s">
        <v>2003</v>
      </c>
      <c r="B2089" s="198" t="s">
        <v>2004</v>
      </c>
      <c r="C2089" s="199">
        <v>256.64</v>
      </c>
      <c r="D2089" s="199">
        <v>256.64</v>
      </c>
      <c r="E2089" s="199"/>
      <c r="F2089" s="199"/>
      <c r="G2089" s="199"/>
    </row>
    <row r="2090" s="109" customFormat="1" ht="19.9" customHeight="1" spans="1:7">
      <c r="A2090" s="197" t="s">
        <v>2007</v>
      </c>
      <c r="B2090" s="198" t="s">
        <v>2008</v>
      </c>
      <c r="C2090" s="199">
        <v>20</v>
      </c>
      <c r="D2090" s="199">
        <v>20</v>
      </c>
      <c r="E2090" s="199"/>
      <c r="F2090" s="199"/>
      <c r="G2090" s="199"/>
    </row>
    <row r="2091" s="109" customFormat="1" ht="19.9" customHeight="1" spans="1:7">
      <c r="A2091" s="197" t="s">
        <v>2009</v>
      </c>
      <c r="B2091" s="198" t="s">
        <v>2010</v>
      </c>
      <c r="C2091" s="199">
        <v>135.24</v>
      </c>
      <c r="D2091" s="199">
        <v>135.24</v>
      </c>
      <c r="E2091" s="199"/>
      <c r="F2091" s="199"/>
      <c r="G2091" s="199"/>
    </row>
    <row r="2092" s="109" customFormat="1" ht="19.9" customHeight="1" spans="1:7">
      <c r="A2092" s="197" t="s">
        <v>2011</v>
      </c>
      <c r="B2092" s="198" t="s">
        <v>2012</v>
      </c>
      <c r="C2092" s="199">
        <v>27.86</v>
      </c>
      <c r="D2092" s="199">
        <v>27.86</v>
      </c>
      <c r="E2092" s="199"/>
      <c r="F2092" s="199"/>
      <c r="G2092" s="199"/>
    </row>
    <row r="2093" s="109" customFormat="1" ht="19.9" customHeight="1" spans="1:7">
      <c r="A2093" s="197" t="s">
        <v>2013</v>
      </c>
      <c r="B2093" s="198" t="s">
        <v>2014</v>
      </c>
      <c r="C2093" s="199">
        <v>215.31</v>
      </c>
      <c r="D2093" s="199">
        <v>215.31</v>
      </c>
      <c r="E2093" s="199"/>
      <c r="F2093" s="199"/>
      <c r="G2093" s="199"/>
    </row>
    <row r="2094" s="109" customFormat="1" ht="19.9" customHeight="1" spans="1:7">
      <c r="A2094" s="197" t="s">
        <v>2015</v>
      </c>
      <c r="B2094" s="198" t="s">
        <v>2016</v>
      </c>
      <c r="C2094" s="199">
        <v>276.02</v>
      </c>
      <c r="D2094" s="199"/>
      <c r="E2094" s="199"/>
      <c r="F2094" s="199"/>
      <c r="G2094" s="199">
        <v>276.02</v>
      </c>
    </row>
    <row r="2095" s="109" customFormat="1" ht="19.9" customHeight="1" spans="1:7">
      <c r="A2095" s="197" t="s">
        <v>2017</v>
      </c>
      <c r="B2095" s="198" t="s">
        <v>2018</v>
      </c>
      <c r="C2095" s="199">
        <v>50.38</v>
      </c>
      <c r="D2095" s="199"/>
      <c r="E2095" s="199"/>
      <c r="F2095" s="199"/>
      <c r="G2095" s="199">
        <v>50.38</v>
      </c>
    </row>
    <row r="2096" s="109" customFormat="1" ht="19.9" customHeight="1" spans="1:7">
      <c r="A2096" s="197" t="s">
        <v>2023</v>
      </c>
      <c r="B2096" s="198" t="s">
        <v>2024</v>
      </c>
      <c r="C2096" s="199">
        <v>8</v>
      </c>
      <c r="D2096" s="199"/>
      <c r="E2096" s="199"/>
      <c r="F2096" s="199"/>
      <c r="G2096" s="199">
        <v>8</v>
      </c>
    </row>
    <row r="2097" s="109" customFormat="1" ht="19.9" customHeight="1" spans="1:7">
      <c r="A2097" s="197" t="s">
        <v>2025</v>
      </c>
      <c r="B2097" s="198" t="s">
        <v>2026</v>
      </c>
      <c r="C2097" s="199">
        <v>18</v>
      </c>
      <c r="D2097" s="199"/>
      <c r="E2097" s="199"/>
      <c r="F2097" s="199"/>
      <c r="G2097" s="199">
        <v>18</v>
      </c>
    </row>
    <row r="2098" s="109" customFormat="1" ht="19.9" customHeight="1" spans="1:7">
      <c r="A2098" s="197" t="s">
        <v>2027</v>
      </c>
      <c r="B2098" s="198" t="s">
        <v>2028</v>
      </c>
      <c r="C2098" s="199">
        <v>0.2</v>
      </c>
      <c r="D2098" s="199"/>
      <c r="E2098" s="199"/>
      <c r="F2098" s="199"/>
      <c r="G2098" s="199">
        <v>0.2</v>
      </c>
    </row>
    <row r="2099" s="109" customFormat="1" ht="19.9" customHeight="1" spans="1:7">
      <c r="A2099" s="197" t="s">
        <v>2029</v>
      </c>
      <c r="B2099" s="198" t="s">
        <v>2030</v>
      </c>
      <c r="C2099" s="199">
        <v>53</v>
      </c>
      <c r="D2099" s="199"/>
      <c r="E2099" s="199"/>
      <c r="F2099" s="199"/>
      <c r="G2099" s="199">
        <v>53</v>
      </c>
    </row>
    <row r="2100" s="109" customFormat="1" ht="19.9" customHeight="1" spans="1:7">
      <c r="A2100" s="197" t="s">
        <v>2031</v>
      </c>
      <c r="B2100" s="198" t="s">
        <v>2032</v>
      </c>
      <c r="C2100" s="199">
        <v>0.5</v>
      </c>
      <c r="D2100" s="199"/>
      <c r="E2100" s="199"/>
      <c r="F2100" s="199"/>
      <c r="G2100" s="199">
        <v>0.5</v>
      </c>
    </row>
    <row r="2101" s="109" customFormat="1" ht="19.9" customHeight="1" spans="1:7">
      <c r="A2101" s="197" t="s">
        <v>2033</v>
      </c>
      <c r="B2101" s="198" t="s">
        <v>2034</v>
      </c>
      <c r="C2101" s="199">
        <v>70</v>
      </c>
      <c r="D2101" s="199"/>
      <c r="E2101" s="199"/>
      <c r="F2101" s="199"/>
      <c r="G2101" s="199">
        <v>70</v>
      </c>
    </row>
    <row r="2102" s="109" customFormat="1" ht="19.9" customHeight="1" spans="1:7">
      <c r="A2102" s="197" t="s">
        <v>2037</v>
      </c>
      <c r="B2102" s="198" t="s">
        <v>2038</v>
      </c>
      <c r="C2102" s="199">
        <v>2</v>
      </c>
      <c r="D2102" s="199"/>
      <c r="E2102" s="199"/>
      <c r="F2102" s="199"/>
      <c r="G2102" s="199">
        <v>2</v>
      </c>
    </row>
    <row r="2103" s="109" customFormat="1" ht="19.9" customHeight="1" spans="1:7">
      <c r="A2103" s="197" t="s">
        <v>2197</v>
      </c>
      <c r="B2103" s="198" t="s">
        <v>2198</v>
      </c>
      <c r="C2103" s="199">
        <v>0.6</v>
      </c>
      <c r="D2103" s="199"/>
      <c r="E2103" s="199"/>
      <c r="F2103" s="199"/>
      <c r="G2103" s="199">
        <v>0.6</v>
      </c>
    </row>
    <row r="2104" s="109" customFormat="1" ht="19.9" customHeight="1" spans="1:7">
      <c r="A2104" s="197" t="s">
        <v>2043</v>
      </c>
      <c r="B2104" s="198" t="s">
        <v>2044</v>
      </c>
      <c r="C2104" s="199">
        <v>61.65</v>
      </c>
      <c r="D2104" s="199"/>
      <c r="E2104" s="199"/>
      <c r="F2104" s="199"/>
      <c r="G2104" s="199">
        <v>61.65</v>
      </c>
    </row>
    <row r="2105" s="109" customFormat="1" ht="19.9" customHeight="1" spans="1:7">
      <c r="A2105" s="197" t="s">
        <v>2045</v>
      </c>
      <c r="B2105" s="198" t="s">
        <v>2046</v>
      </c>
      <c r="C2105" s="199">
        <v>0.77</v>
      </c>
      <c r="D2105" s="199"/>
      <c r="E2105" s="199"/>
      <c r="F2105" s="199"/>
      <c r="G2105" s="199">
        <v>0.77</v>
      </c>
    </row>
    <row r="2106" s="109" customFormat="1" ht="19.9" customHeight="1" spans="1:7">
      <c r="A2106" s="197" t="s">
        <v>2047</v>
      </c>
      <c r="B2106" s="198" t="s">
        <v>2048</v>
      </c>
      <c r="C2106" s="199">
        <v>1</v>
      </c>
      <c r="D2106" s="199"/>
      <c r="E2106" s="199"/>
      <c r="F2106" s="199"/>
      <c r="G2106" s="199">
        <v>1</v>
      </c>
    </row>
    <row r="2107" s="109" customFormat="1" ht="19.9" customHeight="1" spans="1:7">
      <c r="A2107" s="197" t="s">
        <v>2177</v>
      </c>
      <c r="B2107" s="198" t="s">
        <v>2178</v>
      </c>
      <c r="C2107" s="199">
        <v>0.18</v>
      </c>
      <c r="D2107" s="199"/>
      <c r="E2107" s="199"/>
      <c r="F2107" s="199"/>
      <c r="G2107" s="199">
        <v>0.18</v>
      </c>
    </row>
    <row r="2108" s="109" customFormat="1" ht="19.9" customHeight="1" spans="1:7">
      <c r="A2108" s="197" t="s">
        <v>2049</v>
      </c>
      <c r="B2108" s="198" t="s">
        <v>2050</v>
      </c>
      <c r="C2108" s="199">
        <v>9.74</v>
      </c>
      <c r="D2108" s="199"/>
      <c r="E2108" s="199"/>
      <c r="F2108" s="199"/>
      <c r="G2108" s="199">
        <v>9.74</v>
      </c>
    </row>
    <row r="2109" s="109" customFormat="1" ht="19.9" customHeight="1" spans="1:7">
      <c r="A2109" s="197" t="s">
        <v>2051</v>
      </c>
      <c r="B2109" s="198" t="s">
        <v>2052</v>
      </c>
      <c r="C2109" s="199">
        <v>123.25</v>
      </c>
      <c r="D2109" s="199"/>
      <c r="E2109" s="199">
        <v>123.25</v>
      </c>
      <c r="F2109" s="199"/>
      <c r="G2109" s="199"/>
    </row>
    <row r="2110" s="109" customFormat="1" ht="19.9" customHeight="1" spans="1:7">
      <c r="A2110" s="197" t="s">
        <v>2055</v>
      </c>
      <c r="B2110" s="198" t="s">
        <v>2056</v>
      </c>
      <c r="C2110" s="199">
        <v>0.2</v>
      </c>
      <c r="D2110" s="199"/>
      <c r="E2110" s="199">
        <v>0.2</v>
      </c>
      <c r="F2110" s="199"/>
      <c r="G2110" s="199"/>
    </row>
    <row r="2111" s="109" customFormat="1" ht="19.9" customHeight="1" spans="1:7">
      <c r="A2111" s="197" t="s">
        <v>2173</v>
      </c>
      <c r="B2111" s="198" t="s">
        <v>2174</v>
      </c>
      <c r="C2111" s="199">
        <v>14.76</v>
      </c>
      <c r="D2111" s="199"/>
      <c r="E2111" s="199">
        <v>14.76</v>
      </c>
      <c r="F2111" s="199"/>
      <c r="G2111" s="199"/>
    </row>
    <row r="2112" s="109" customFormat="1" ht="19.9" customHeight="1" spans="1:7">
      <c r="A2112" s="197" t="s">
        <v>2057</v>
      </c>
      <c r="B2112" s="198" t="s">
        <v>2058</v>
      </c>
      <c r="C2112" s="199">
        <v>108.29</v>
      </c>
      <c r="D2112" s="199"/>
      <c r="E2112" s="199">
        <v>108.29</v>
      </c>
      <c r="F2112" s="199"/>
      <c r="G2112" s="199"/>
    </row>
    <row r="2113" s="109" customFormat="1" ht="19.9" customHeight="1" spans="1:7">
      <c r="A2113" s="194" t="s">
        <v>2199</v>
      </c>
      <c r="B2113" s="195" t="s">
        <v>2200</v>
      </c>
      <c r="C2113" s="196">
        <v>5767.49</v>
      </c>
      <c r="D2113" s="196">
        <v>5327.32</v>
      </c>
      <c r="E2113" s="196">
        <v>172.12</v>
      </c>
      <c r="F2113" s="196"/>
      <c r="G2113" s="196">
        <v>268.05</v>
      </c>
    </row>
    <row r="2114" s="109" customFormat="1" ht="19.9" customHeight="1" spans="1:7">
      <c r="A2114" s="197" t="s">
        <v>1991</v>
      </c>
      <c r="B2114" s="198" t="s">
        <v>1992</v>
      </c>
      <c r="C2114" s="199">
        <v>5327.32</v>
      </c>
      <c r="D2114" s="199">
        <v>5327.32</v>
      </c>
      <c r="E2114" s="199"/>
      <c r="F2114" s="199"/>
      <c r="G2114" s="199"/>
    </row>
    <row r="2115" s="109" customFormat="1" ht="19.9" customHeight="1" spans="1:7">
      <c r="A2115" s="197" t="s">
        <v>1993</v>
      </c>
      <c r="B2115" s="198" t="s">
        <v>1994</v>
      </c>
      <c r="C2115" s="199">
        <v>3483.09</v>
      </c>
      <c r="D2115" s="199">
        <v>3483.09</v>
      </c>
      <c r="E2115" s="199"/>
      <c r="F2115" s="199"/>
      <c r="G2115" s="199"/>
    </row>
    <row r="2116" s="109" customFormat="1" ht="19.9" customHeight="1" spans="1:7">
      <c r="A2116" s="197" t="s">
        <v>1995</v>
      </c>
      <c r="B2116" s="198" t="s">
        <v>1996</v>
      </c>
      <c r="C2116" s="199">
        <v>134.04</v>
      </c>
      <c r="D2116" s="199">
        <v>134.04</v>
      </c>
      <c r="E2116" s="199"/>
      <c r="F2116" s="199"/>
      <c r="G2116" s="199"/>
    </row>
    <row r="2117" s="109" customFormat="1" ht="19.9" customHeight="1" spans="1:7">
      <c r="A2117" s="197" t="s">
        <v>1997</v>
      </c>
      <c r="B2117" s="198" t="s">
        <v>1998</v>
      </c>
      <c r="C2117" s="199">
        <v>290.26</v>
      </c>
      <c r="D2117" s="199">
        <v>290.26</v>
      </c>
      <c r="E2117" s="199"/>
      <c r="F2117" s="199"/>
      <c r="G2117" s="199"/>
    </row>
    <row r="2118" s="109" customFormat="1" ht="19.9" customHeight="1" spans="1:7">
      <c r="A2118" s="197" t="s">
        <v>1999</v>
      </c>
      <c r="B2118" s="198" t="s">
        <v>2000</v>
      </c>
      <c r="C2118" s="199">
        <v>81</v>
      </c>
      <c r="D2118" s="199">
        <v>81</v>
      </c>
      <c r="E2118" s="199"/>
      <c r="F2118" s="199"/>
      <c r="G2118" s="199"/>
    </row>
    <row r="2119" s="109" customFormat="1" ht="19.9" customHeight="1" spans="1:7">
      <c r="A2119" s="197" t="s">
        <v>2001</v>
      </c>
      <c r="B2119" s="198" t="s">
        <v>2002</v>
      </c>
      <c r="C2119" s="199">
        <v>616.6</v>
      </c>
      <c r="D2119" s="199">
        <v>616.6</v>
      </c>
      <c r="E2119" s="199"/>
      <c r="F2119" s="199"/>
      <c r="G2119" s="199"/>
    </row>
    <row r="2120" s="109" customFormat="1" ht="19.9" customHeight="1" spans="1:7">
      <c r="A2120" s="197" t="s">
        <v>2003</v>
      </c>
      <c r="B2120" s="198" t="s">
        <v>2004</v>
      </c>
      <c r="C2120" s="199">
        <v>296.74</v>
      </c>
      <c r="D2120" s="199">
        <v>296.74</v>
      </c>
      <c r="E2120" s="199"/>
      <c r="F2120" s="199"/>
      <c r="G2120" s="199"/>
    </row>
    <row r="2121" s="109" customFormat="1" ht="19.9" customHeight="1" spans="1:7">
      <c r="A2121" s="197" t="s">
        <v>2007</v>
      </c>
      <c r="B2121" s="198" t="s">
        <v>2008</v>
      </c>
      <c r="C2121" s="199">
        <v>23.12</v>
      </c>
      <c r="D2121" s="199">
        <v>23.12</v>
      </c>
      <c r="E2121" s="199"/>
      <c r="F2121" s="199"/>
      <c r="G2121" s="199"/>
    </row>
    <row r="2122" s="109" customFormat="1" ht="19.9" customHeight="1" spans="1:7">
      <c r="A2122" s="197" t="s">
        <v>2009</v>
      </c>
      <c r="B2122" s="198" t="s">
        <v>2010</v>
      </c>
      <c r="C2122" s="199">
        <v>156.16</v>
      </c>
      <c r="D2122" s="199">
        <v>156.16</v>
      </c>
      <c r="E2122" s="199"/>
      <c r="F2122" s="199"/>
      <c r="G2122" s="199"/>
    </row>
    <row r="2123" s="109" customFormat="1" ht="19.9" customHeight="1" spans="1:7">
      <c r="A2123" s="197" t="s">
        <v>2011</v>
      </c>
      <c r="B2123" s="198" t="s">
        <v>2012</v>
      </c>
      <c r="C2123" s="199">
        <v>29.16</v>
      </c>
      <c r="D2123" s="199">
        <v>29.16</v>
      </c>
      <c r="E2123" s="199"/>
      <c r="F2123" s="199"/>
      <c r="G2123" s="199"/>
    </row>
    <row r="2124" s="109" customFormat="1" ht="19.9" customHeight="1" spans="1:7">
      <c r="A2124" s="197" t="s">
        <v>2013</v>
      </c>
      <c r="B2124" s="198" t="s">
        <v>2014</v>
      </c>
      <c r="C2124" s="199">
        <v>217.15</v>
      </c>
      <c r="D2124" s="199">
        <v>217.15</v>
      </c>
      <c r="E2124" s="199"/>
      <c r="F2124" s="199"/>
      <c r="G2124" s="199"/>
    </row>
    <row r="2125" s="109" customFormat="1" ht="19.9" customHeight="1" spans="1:7">
      <c r="A2125" s="197" t="s">
        <v>2015</v>
      </c>
      <c r="B2125" s="198" t="s">
        <v>2016</v>
      </c>
      <c r="C2125" s="199">
        <v>268.05</v>
      </c>
      <c r="D2125" s="199"/>
      <c r="E2125" s="199"/>
      <c r="F2125" s="199"/>
      <c r="G2125" s="199">
        <v>268.05</v>
      </c>
    </row>
    <row r="2126" s="109" customFormat="1" ht="19.9" customHeight="1" spans="1:7">
      <c r="A2126" s="197" t="s">
        <v>2017</v>
      </c>
      <c r="B2126" s="198" t="s">
        <v>2018</v>
      </c>
      <c r="C2126" s="199">
        <v>69.72</v>
      </c>
      <c r="D2126" s="199"/>
      <c r="E2126" s="199"/>
      <c r="F2126" s="199"/>
      <c r="G2126" s="199">
        <v>69.72</v>
      </c>
    </row>
    <row r="2127" s="109" customFormat="1" ht="19.9" customHeight="1" spans="1:7">
      <c r="A2127" s="197" t="s">
        <v>2023</v>
      </c>
      <c r="B2127" s="198" t="s">
        <v>2024</v>
      </c>
      <c r="C2127" s="199">
        <v>10</v>
      </c>
      <c r="D2127" s="199"/>
      <c r="E2127" s="199"/>
      <c r="F2127" s="199"/>
      <c r="G2127" s="199">
        <v>10</v>
      </c>
    </row>
    <row r="2128" s="109" customFormat="1" ht="19.9" customHeight="1" spans="1:7">
      <c r="A2128" s="197" t="s">
        <v>2025</v>
      </c>
      <c r="B2128" s="198" t="s">
        <v>2026</v>
      </c>
      <c r="C2128" s="199">
        <v>20</v>
      </c>
      <c r="D2128" s="199"/>
      <c r="E2128" s="199"/>
      <c r="F2128" s="199"/>
      <c r="G2128" s="199">
        <v>20</v>
      </c>
    </row>
    <row r="2129" s="109" customFormat="1" ht="19.9" customHeight="1" spans="1:7">
      <c r="A2129" s="197" t="s">
        <v>2029</v>
      </c>
      <c r="B2129" s="198" t="s">
        <v>2030</v>
      </c>
      <c r="C2129" s="199">
        <v>30</v>
      </c>
      <c r="D2129" s="199"/>
      <c r="E2129" s="199"/>
      <c r="F2129" s="199"/>
      <c r="G2129" s="199">
        <v>30</v>
      </c>
    </row>
    <row r="2130" s="109" customFormat="1" ht="19.9" customHeight="1" spans="1:7">
      <c r="A2130" s="197" t="s">
        <v>2031</v>
      </c>
      <c r="B2130" s="198" t="s">
        <v>2032</v>
      </c>
      <c r="C2130" s="199">
        <v>2</v>
      </c>
      <c r="D2130" s="199"/>
      <c r="E2130" s="199"/>
      <c r="F2130" s="199"/>
      <c r="G2130" s="199">
        <v>2</v>
      </c>
    </row>
    <row r="2131" s="109" customFormat="1" ht="19.9" customHeight="1" spans="1:7">
      <c r="A2131" s="197" t="s">
        <v>2033</v>
      </c>
      <c r="B2131" s="198" t="s">
        <v>2034</v>
      </c>
      <c r="C2131" s="199">
        <v>50</v>
      </c>
      <c r="D2131" s="199"/>
      <c r="E2131" s="199"/>
      <c r="F2131" s="199"/>
      <c r="G2131" s="199">
        <v>50</v>
      </c>
    </row>
    <row r="2132" s="109" customFormat="1" ht="19.9" customHeight="1" spans="1:7">
      <c r="A2132" s="197" t="s">
        <v>2171</v>
      </c>
      <c r="B2132" s="198" t="s">
        <v>2172</v>
      </c>
      <c r="C2132" s="199">
        <v>1</v>
      </c>
      <c r="D2132" s="199"/>
      <c r="E2132" s="199"/>
      <c r="F2132" s="199"/>
      <c r="G2132" s="199">
        <v>1</v>
      </c>
    </row>
    <row r="2133" s="109" customFormat="1" ht="19.9" customHeight="1" spans="1:7">
      <c r="A2133" s="197" t="s">
        <v>2043</v>
      </c>
      <c r="B2133" s="198" t="s">
        <v>2044</v>
      </c>
      <c r="C2133" s="199">
        <v>71.27</v>
      </c>
      <c r="D2133" s="199"/>
      <c r="E2133" s="199"/>
      <c r="F2133" s="199"/>
      <c r="G2133" s="199">
        <v>71.27</v>
      </c>
    </row>
    <row r="2134" s="109" customFormat="1" ht="19.9" customHeight="1" spans="1:7">
      <c r="A2134" s="197" t="s">
        <v>2045</v>
      </c>
      <c r="B2134" s="198" t="s">
        <v>2046</v>
      </c>
      <c r="C2134" s="199">
        <v>0.8</v>
      </c>
      <c r="D2134" s="199"/>
      <c r="E2134" s="199"/>
      <c r="F2134" s="199"/>
      <c r="G2134" s="199">
        <v>0.8</v>
      </c>
    </row>
    <row r="2135" s="109" customFormat="1" ht="19.9" customHeight="1" spans="1:7">
      <c r="A2135" s="197" t="s">
        <v>2047</v>
      </c>
      <c r="B2135" s="198" t="s">
        <v>2048</v>
      </c>
      <c r="C2135" s="199">
        <v>1</v>
      </c>
      <c r="D2135" s="199"/>
      <c r="E2135" s="199"/>
      <c r="F2135" s="199"/>
      <c r="G2135" s="199">
        <v>1</v>
      </c>
    </row>
    <row r="2136" s="109" customFormat="1" ht="19.9" customHeight="1" spans="1:7">
      <c r="A2136" s="197" t="s">
        <v>2177</v>
      </c>
      <c r="B2136" s="198" t="s">
        <v>2178</v>
      </c>
      <c r="C2136" s="199">
        <v>0.33</v>
      </c>
      <c r="D2136" s="199"/>
      <c r="E2136" s="199"/>
      <c r="F2136" s="199"/>
      <c r="G2136" s="199">
        <v>0.33</v>
      </c>
    </row>
    <row r="2137" s="109" customFormat="1" ht="19.9" customHeight="1" spans="1:7">
      <c r="A2137" s="197" t="s">
        <v>2049</v>
      </c>
      <c r="B2137" s="198" t="s">
        <v>2050</v>
      </c>
      <c r="C2137" s="199">
        <v>11.93</v>
      </c>
      <c r="D2137" s="199"/>
      <c r="E2137" s="199"/>
      <c r="F2137" s="199"/>
      <c r="G2137" s="199">
        <v>11.93</v>
      </c>
    </row>
    <row r="2138" s="109" customFormat="1" ht="19.9" customHeight="1" spans="1:7">
      <c r="A2138" s="197" t="s">
        <v>2051</v>
      </c>
      <c r="B2138" s="198" t="s">
        <v>2052</v>
      </c>
      <c r="C2138" s="199">
        <v>172.12</v>
      </c>
      <c r="D2138" s="199"/>
      <c r="E2138" s="199">
        <v>172.12</v>
      </c>
      <c r="F2138" s="199"/>
      <c r="G2138" s="199"/>
    </row>
    <row r="2139" s="109" customFormat="1" ht="19.9" customHeight="1" spans="1:7">
      <c r="A2139" s="197" t="s">
        <v>2201</v>
      </c>
      <c r="B2139" s="198" t="s">
        <v>2202</v>
      </c>
      <c r="C2139" s="199">
        <v>0.1</v>
      </c>
      <c r="D2139" s="199"/>
      <c r="E2139" s="199">
        <v>0.1</v>
      </c>
      <c r="F2139" s="199"/>
      <c r="G2139" s="199"/>
    </row>
    <row r="2140" s="109" customFormat="1" ht="19.9" customHeight="1" spans="1:7">
      <c r="A2140" s="197" t="s">
        <v>2053</v>
      </c>
      <c r="B2140" s="198" t="s">
        <v>2054</v>
      </c>
      <c r="C2140" s="199">
        <v>6.82</v>
      </c>
      <c r="D2140" s="199"/>
      <c r="E2140" s="199">
        <v>6.82</v>
      </c>
      <c r="F2140" s="199"/>
      <c r="G2140" s="199"/>
    </row>
    <row r="2141" s="109" customFormat="1" ht="19.9" customHeight="1" spans="1:7">
      <c r="A2141" s="197" t="s">
        <v>2055</v>
      </c>
      <c r="B2141" s="198" t="s">
        <v>2056</v>
      </c>
      <c r="C2141" s="199">
        <v>5.9</v>
      </c>
      <c r="D2141" s="199"/>
      <c r="E2141" s="199">
        <v>5.9</v>
      </c>
      <c r="F2141" s="199"/>
      <c r="G2141" s="199"/>
    </row>
    <row r="2142" s="109" customFormat="1" ht="19.9" customHeight="1" spans="1:7">
      <c r="A2142" s="197" t="s">
        <v>2173</v>
      </c>
      <c r="B2142" s="198" t="s">
        <v>2174</v>
      </c>
      <c r="C2142" s="199">
        <v>126.43</v>
      </c>
      <c r="D2142" s="199"/>
      <c r="E2142" s="199">
        <v>126.43</v>
      </c>
      <c r="F2142" s="199"/>
      <c r="G2142" s="199"/>
    </row>
    <row r="2143" s="109" customFormat="1" ht="19.9" customHeight="1" spans="1:7">
      <c r="A2143" s="197" t="s">
        <v>2057</v>
      </c>
      <c r="B2143" s="198" t="s">
        <v>2058</v>
      </c>
      <c r="C2143" s="199">
        <v>32.87</v>
      </c>
      <c r="D2143" s="199"/>
      <c r="E2143" s="199">
        <v>32.87</v>
      </c>
      <c r="F2143" s="199"/>
      <c r="G2143" s="199"/>
    </row>
    <row r="2144" s="109" customFormat="1" ht="19.9" customHeight="1" spans="1:7">
      <c r="A2144" s="194" t="s">
        <v>2203</v>
      </c>
      <c r="B2144" s="195" t="s">
        <v>2204</v>
      </c>
      <c r="C2144" s="196">
        <v>6156.13</v>
      </c>
      <c r="D2144" s="196">
        <v>5744.94</v>
      </c>
      <c r="E2144" s="196">
        <v>145.81</v>
      </c>
      <c r="F2144" s="196"/>
      <c r="G2144" s="196">
        <v>265.38</v>
      </c>
    </row>
    <row r="2145" s="109" customFormat="1" ht="19.9" customHeight="1" spans="1:7">
      <c r="A2145" s="197" t="s">
        <v>1991</v>
      </c>
      <c r="B2145" s="198" t="s">
        <v>1992</v>
      </c>
      <c r="C2145" s="199">
        <v>5744.94</v>
      </c>
      <c r="D2145" s="199">
        <v>5744.94</v>
      </c>
      <c r="E2145" s="199"/>
      <c r="F2145" s="199"/>
      <c r="G2145" s="199"/>
    </row>
    <row r="2146" s="109" customFormat="1" ht="19.9" customHeight="1" spans="1:7">
      <c r="A2146" s="197" t="s">
        <v>1993</v>
      </c>
      <c r="B2146" s="198" t="s">
        <v>1994</v>
      </c>
      <c r="C2146" s="199">
        <v>3720.37</v>
      </c>
      <c r="D2146" s="199">
        <v>3720.37</v>
      </c>
      <c r="E2146" s="199"/>
      <c r="F2146" s="199"/>
      <c r="G2146" s="199"/>
    </row>
    <row r="2147" s="109" customFormat="1" ht="19.9" customHeight="1" spans="1:7">
      <c r="A2147" s="197" t="s">
        <v>1995</v>
      </c>
      <c r="B2147" s="198" t="s">
        <v>1996</v>
      </c>
      <c r="C2147" s="199">
        <v>138.84</v>
      </c>
      <c r="D2147" s="199">
        <v>138.84</v>
      </c>
      <c r="E2147" s="199"/>
      <c r="F2147" s="199"/>
      <c r="G2147" s="199"/>
    </row>
    <row r="2148" s="109" customFormat="1" ht="19.9" customHeight="1" spans="1:7">
      <c r="A2148" s="197" t="s">
        <v>1997</v>
      </c>
      <c r="B2148" s="198" t="s">
        <v>1998</v>
      </c>
      <c r="C2148" s="199">
        <v>311.36</v>
      </c>
      <c r="D2148" s="199">
        <v>311.36</v>
      </c>
      <c r="E2148" s="199"/>
      <c r="F2148" s="199"/>
      <c r="G2148" s="199"/>
    </row>
    <row r="2149" s="109" customFormat="1" ht="19.9" customHeight="1" spans="1:7">
      <c r="A2149" s="197" t="s">
        <v>1999</v>
      </c>
      <c r="B2149" s="198" t="s">
        <v>2000</v>
      </c>
      <c r="C2149" s="199">
        <v>82.8</v>
      </c>
      <c r="D2149" s="199">
        <v>82.8</v>
      </c>
      <c r="E2149" s="199"/>
      <c r="F2149" s="199"/>
      <c r="G2149" s="199"/>
    </row>
    <row r="2150" s="109" customFormat="1" ht="19.9" customHeight="1" spans="1:7">
      <c r="A2150" s="197" t="s">
        <v>2001</v>
      </c>
      <c r="B2150" s="198" t="s">
        <v>2002</v>
      </c>
      <c r="C2150" s="199">
        <v>658.11</v>
      </c>
      <c r="D2150" s="199">
        <v>658.11</v>
      </c>
      <c r="E2150" s="199"/>
      <c r="F2150" s="199"/>
      <c r="G2150" s="199"/>
    </row>
    <row r="2151" s="109" customFormat="1" ht="19.9" customHeight="1" spans="1:7">
      <c r="A2151" s="197" t="s">
        <v>2003</v>
      </c>
      <c r="B2151" s="198" t="s">
        <v>2004</v>
      </c>
      <c r="C2151" s="199">
        <v>316.72</v>
      </c>
      <c r="D2151" s="199">
        <v>316.72</v>
      </c>
      <c r="E2151" s="199"/>
      <c r="F2151" s="199"/>
      <c r="G2151" s="199"/>
    </row>
    <row r="2152" s="109" customFormat="1" ht="19.9" customHeight="1" spans="1:7">
      <c r="A2152" s="197" t="s">
        <v>2007</v>
      </c>
      <c r="B2152" s="198" t="s">
        <v>2008</v>
      </c>
      <c r="C2152" s="199">
        <v>24.68</v>
      </c>
      <c r="D2152" s="199">
        <v>24.68</v>
      </c>
      <c r="E2152" s="199"/>
      <c r="F2152" s="199"/>
      <c r="G2152" s="199"/>
    </row>
    <row r="2153" s="109" customFormat="1" ht="19.9" customHeight="1" spans="1:7">
      <c r="A2153" s="197" t="s">
        <v>2009</v>
      </c>
      <c r="B2153" s="198" t="s">
        <v>2010</v>
      </c>
      <c r="C2153" s="199">
        <v>166.6</v>
      </c>
      <c r="D2153" s="199">
        <v>166.6</v>
      </c>
      <c r="E2153" s="199"/>
      <c r="F2153" s="199"/>
      <c r="G2153" s="199"/>
    </row>
    <row r="2154" s="109" customFormat="1" ht="19.9" customHeight="1" spans="1:7">
      <c r="A2154" s="197" t="s">
        <v>2011</v>
      </c>
      <c r="B2154" s="198" t="s">
        <v>2012</v>
      </c>
      <c r="C2154" s="199">
        <v>29.81</v>
      </c>
      <c r="D2154" s="199">
        <v>29.81</v>
      </c>
      <c r="E2154" s="199"/>
      <c r="F2154" s="199"/>
      <c r="G2154" s="199"/>
    </row>
    <row r="2155" s="109" customFormat="1" ht="19.9" customHeight="1" spans="1:7">
      <c r="A2155" s="197" t="s">
        <v>2013</v>
      </c>
      <c r="B2155" s="198" t="s">
        <v>2014</v>
      </c>
      <c r="C2155" s="199">
        <v>295.66</v>
      </c>
      <c r="D2155" s="199">
        <v>295.66</v>
      </c>
      <c r="E2155" s="199"/>
      <c r="F2155" s="199"/>
      <c r="G2155" s="199"/>
    </row>
    <row r="2156" s="109" customFormat="1" ht="19.9" customHeight="1" spans="1:7">
      <c r="A2156" s="197" t="s">
        <v>2015</v>
      </c>
      <c r="B2156" s="198" t="s">
        <v>2016</v>
      </c>
      <c r="C2156" s="199">
        <v>265.38</v>
      </c>
      <c r="D2156" s="199"/>
      <c r="E2156" s="199"/>
      <c r="F2156" s="199"/>
      <c r="G2156" s="199">
        <v>265.38</v>
      </c>
    </row>
    <row r="2157" s="109" customFormat="1" ht="19.9" customHeight="1" spans="1:7">
      <c r="A2157" s="197" t="s">
        <v>2017</v>
      </c>
      <c r="B2157" s="198" t="s">
        <v>2018</v>
      </c>
      <c r="C2157" s="199">
        <v>88.28</v>
      </c>
      <c r="D2157" s="199"/>
      <c r="E2157" s="199"/>
      <c r="F2157" s="199"/>
      <c r="G2157" s="199">
        <v>88.28</v>
      </c>
    </row>
    <row r="2158" s="109" customFormat="1" ht="19.9" customHeight="1" spans="1:7">
      <c r="A2158" s="197" t="s">
        <v>2019</v>
      </c>
      <c r="B2158" s="198" t="s">
        <v>2020</v>
      </c>
      <c r="C2158" s="199">
        <v>5</v>
      </c>
      <c r="D2158" s="199"/>
      <c r="E2158" s="199"/>
      <c r="F2158" s="199"/>
      <c r="G2158" s="199">
        <v>5</v>
      </c>
    </row>
    <row r="2159" s="109" customFormat="1" ht="19.9" customHeight="1" spans="1:7">
      <c r="A2159" s="197" t="s">
        <v>2023</v>
      </c>
      <c r="B2159" s="198" t="s">
        <v>2024</v>
      </c>
      <c r="C2159" s="199">
        <v>8</v>
      </c>
      <c r="D2159" s="199"/>
      <c r="E2159" s="199"/>
      <c r="F2159" s="199"/>
      <c r="G2159" s="199">
        <v>8</v>
      </c>
    </row>
    <row r="2160" s="109" customFormat="1" ht="19.9" customHeight="1" spans="1:7">
      <c r="A2160" s="197" t="s">
        <v>2025</v>
      </c>
      <c r="B2160" s="198" t="s">
        <v>2026</v>
      </c>
      <c r="C2160" s="199">
        <v>15</v>
      </c>
      <c r="D2160" s="199"/>
      <c r="E2160" s="199"/>
      <c r="F2160" s="199"/>
      <c r="G2160" s="199">
        <v>15</v>
      </c>
    </row>
    <row r="2161" s="109" customFormat="1" ht="19.9" customHeight="1" spans="1:7">
      <c r="A2161" s="197" t="s">
        <v>2029</v>
      </c>
      <c r="B2161" s="198" t="s">
        <v>2030</v>
      </c>
      <c r="C2161" s="199">
        <v>25</v>
      </c>
      <c r="D2161" s="199"/>
      <c r="E2161" s="199"/>
      <c r="F2161" s="199"/>
      <c r="G2161" s="199">
        <v>25</v>
      </c>
    </row>
    <row r="2162" s="109" customFormat="1" ht="19.9" customHeight="1" spans="1:7">
      <c r="A2162" s="197" t="s">
        <v>2031</v>
      </c>
      <c r="B2162" s="198" t="s">
        <v>2032</v>
      </c>
      <c r="C2162" s="199">
        <v>3</v>
      </c>
      <c r="D2162" s="199"/>
      <c r="E2162" s="199"/>
      <c r="F2162" s="199"/>
      <c r="G2162" s="199">
        <v>3</v>
      </c>
    </row>
    <row r="2163" s="109" customFormat="1" ht="19.9" customHeight="1" spans="1:7">
      <c r="A2163" s="197" t="s">
        <v>2033</v>
      </c>
      <c r="B2163" s="198" t="s">
        <v>2034</v>
      </c>
      <c r="C2163" s="199">
        <v>20.23</v>
      </c>
      <c r="D2163" s="199"/>
      <c r="E2163" s="199"/>
      <c r="F2163" s="199"/>
      <c r="G2163" s="199">
        <v>20.23</v>
      </c>
    </row>
    <row r="2164" s="109" customFormat="1" ht="19.9" customHeight="1" spans="1:7">
      <c r="A2164" s="197" t="s">
        <v>2171</v>
      </c>
      <c r="B2164" s="198" t="s">
        <v>2172</v>
      </c>
      <c r="C2164" s="199">
        <v>1</v>
      </c>
      <c r="D2164" s="199"/>
      <c r="E2164" s="199"/>
      <c r="F2164" s="199"/>
      <c r="G2164" s="199">
        <v>1</v>
      </c>
    </row>
    <row r="2165" s="109" customFormat="1" ht="19.9" customHeight="1" spans="1:7">
      <c r="A2165" s="197" t="s">
        <v>2043</v>
      </c>
      <c r="B2165" s="198" t="s">
        <v>2044</v>
      </c>
      <c r="C2165" s="199">
        <v>76.06</v>
      </c>
      <c r="D2165" s="199"/>
      <c r="E2165" s="199"/>
      <c r="F2165" s="199"/>
      <c r="G2165" s="199">
        <v>76.06</v>
      </c>
    </row>
    <row r="2166" s="109" customFormat="1" ht="19.9" customHeight="1" spans="1:7">
      <c r="A2166" s="197" t="s">
        <v>2045</v>
      </c>
      <c r="B2166" s="198" t="s">
        <v>2046</v>
      </c>
      <c r="C2166" s="199">
        <v>0.83</v>
      </c>
      <c r="D2166" s="199"/>
      <c r="E2166" s="199"/>
      <c r="F2166" s="199"/>
      <c r="G2166" s="199">
        <v>0.83</v>
      </c>
    </row>
    <row r="2167" s="109" customFormat="1" ht="19.9" customHeight="1" spans="1:7">
      <c r="A2167" s="197" t="s">
        <v>2047</v>
      </c>
      <c r="B2167" s="198" t="s">
        <v>2048</v>
      </c>
      <c r="C2167" s="199">
        <v>8</v>
      </c>
      <c r="D2167" s="199"/>
      <c r="E2167" s="199"/>
      <c r="F2167" s="199"/>
      <c r="G2167" s="199">
        <v>8</v>
      </c>
    </row>
    <row r="2168" s="109" customFormat="1" ht="19.9" customHeight="1" spans="1:7">
      <c r="A2168" s="197" t="s">
        <v>2177</v>
      </c>
      <c r="B2168" s="198" t="s">
        <v>2178</v>
      </c>
      <c r="C2168" s="199">
        <v>0.2</v>
      </c>
      <c r="D2168" s="199"/>
      <c r="E2168" s="199"/>
      <c r="F2168" s="199"/>
      <c r="G2168" s="199">
        <v>0.2</v>
      </c>
    </row>
    <row r="2169" s="109" customFormat="1" ht="19.9" customHeight="1" spans="1:7">
      <c r="A2169" s="197" t="s">
        <v>2049</v>
      </c>
      <c r="B2169" s="198" t="s">
        <v>2050</v>
      </c>
      <c r="C2169" s="199">
        <v>14.78</v>
      </c>
      <c r="D2169" s="199"/>
      <c r="E2169" s="199"/>
      <c r="F2169" s="199"/>
      <c r="G2169" s="199">
        <v>14.78</v>
      </c>
    </row>
    <row r="2170" s="109" customFormat="1" ht="19.9" customHeight="1" spans="1:7">
      <c r="A2170" s="197" t="s">
        <v>2051</v>
      </c>
      <c r="B2170" s="198" t="s">
        <v>2052</v>
      </c>
      <c r="C2170" s="199">
        <v>145.81</v>
      </c>
      <c r="D2170" s="199"/>
      <c r="E2170" s="199">
        <v>145.81</v>
      </c>
      <c r="F2170" s="199"/>
      <c r="G2170" s="199"/>
    </row>
    <row r="2171" s="109" customFormat="1" ht="19.9" customHeight="1" spans="1:7">
      <c r="A2171" s="197" t="s">
        <v>2053</v>
      </c>
      <c r="B2171" s="198" t="s">
        <v>2054</v>
      </c>
      <c r="C2171" s="199">
        <v>3.41</v>
      </c>
      <c r="D2171" s="199"/>
      <c r="E2171" s="199">
        <v>3.41</v>
      </c>
      <c r="F2171" s="199"/>
      <c r="G2171" s="199"/>
    </row>
    <row r="2172" s="109" customFormat="1" ht="19.9" customHeight="1" spans="1:7">
      <c r="A2172" s="197" t="s">
        <v>2055</v>
      </c>
      <c r="B2172" s="198" t="s">
        <v>2056</v>
      </c>
      <c r="C2172" s="199">
        <v>5.5</v>
      </c>
      <c r="D2172" s="199"/>
      <c r="E2172" s="199">
        <v>5.5</v>
      </c>
      <c r="F2172" s="199"/>
      <c r="G2172" s="199"/>
    </row>
    <row r="2173" s="109" customFormat="1" ht="19.9" customHeight="1" spans="1:7">
      <c r="A2173" s="197" t="s">
        <v>2173</v>
      </c>
      <c r="B2173" s="198" t="s">
        <v>2174</v>
      </c>
      <c r="C2173" s="199">
        <v>114.18</v>
      </c>
      <c r="D2173" s="199"/>
      <c r="E2173" s="199">
        <v>114.18</v>
      </c>
      <c r="F2173" s="199"/>
      <c r="G2173" s="199"/>
    </row>
    <row r="2174" s="109" customFormat="1" ht="19.9" customHeight="1" spans="1:7">
      <c r="A2174" s="197" t="s">
        <v>2057</v>
      </c>
      <c r="B2174" s="198" t="s">
        <v>2058</v>
      </c>
      <c r="C2174" s="199">
        <v>22.72</v>
      </c>
      <c r="D2174" s="199"/>
      <c r="E2174" s="199">
        <v>22.72</v>
      </c>
      <c r="F2174" s="199"/>
      <c r="G2174" s="199"/>
    </row>
    <row r="2175" s="109" customFormat="1" ht="19.9" customHeight="1" spans="1:7">
      <c r="A2175" s="194" t="s">
        <v>2205</v>
      </c>
      <c r="B2175" s="195" t="s">
        <v>2206</v>
      </c>
      <c r="C2175" s="196">
        <v>6234.35</v>
      </c>
      <c r="D2175" s="196">
        <v>5813.33</v>
      </c>
      <c r="E2175" s="196">
        <v>144.85</v>
      </c>
      <c r="F2175" s="196"/>
      <c r="G2175" s="196">
        <v>276.17</v>
      </c>
    </row>
    <row r="2176" s="109" customFormat="1" ht="19.9" customHeight="1" spans="1:7">
      <c r="A2176" s="197" t="s">
        <v>1991</v>
      </c>
      <c r="B2176" s="198" t="s">
        <v>1992</v>
      </c>
      <c r="C2176" s="199">
        <v>5813.33</v>
      </c>
      <c r="D2176" s="199">
        <v>5813.33</v>
      </c>
      <c r="E2176" s="199"/>
      <c r="F2176" s="199"/>
      <c r="G2176" s="199"/>
    </row>
    <row r="2177" s="109" customFormat="1" ht="19.9" customHeight="1" spans="1:7">
      <c r="A2177" s="197" t="s">
        <v>1993</v>
      </c>
      <c r="B2177" s="198" t="s">
        <v>1994</v>
      </c>
      <c r="C2177" s="199">
        <v>3797.61</v>
      </c>
      <c r="D2177" s="199">
        <v>3797.61</v>
      </c>
      <c r="E2177" s="199"/>
      <c r="F2177" s="199"/>
      <c r="G2177" s="199"/>
    </row>
    <row r="2178" s="109" customFormat="1" ht="19.9" customHeight="1" spans="1:7">
      <c r="A2178" s="197" t="s">
        <v>1995</v>
      </c>
      <c r="B2178" s="198" t="s">
        <v>1996</v>
      </c>
      <c r="C2178" s="199">
        <v>145.14</v>
      </c>
      <c r="D2178" s="199">
        <v>145.14</v>
      </c>
      <c r="E2178" s="199"/>
      <c r="F2178" s="199"/>
      <c r="G2178" s="199"/>
    </row>
    <row r="2179" s="109" customFormat="1" ht="19.9" customHeight="1" spans="1:7">
      <c r="A2179" s="197" t="s">
        <v>1997</v>
      </c>
      <c r="B2179" s="198" t="s">
        <v>1998</v>
      </c>
      <c r="C2179" s="199">
        <v>316.47</v>
      </c>
      <c r="D2179" s="199">
        <v>316.47</v>
      </c>
      <c r="E2179" s="199"/>
      <c r="F2179" s="199"/>
      <c r="G2179" s="199"/>
    </row>
    <row r="2180" s="109" customFormat="1" ht="19.9" customHeight="1" spans="1:7">
      <c r="A2180" s="197" t="s">
        <v>1999</v>
      </c>
      <c r="B2180" s="198" t="s">
        <v>2000</v>
      </c>
      <c r="C2180" s="199">
        <v>86.4</v>
      </c>
      <c r="D2180" s="199">
        <v>86.4</v>
      </c>
      <c r="E2180" s="199"/>
      <c r="F2180" s="199"/>
      <c r="G2180" s="199"/>
    </row>
    <row r="2181" s="109" customFormat="1" ht="19.9" customHeight="1" spans="1:7">
      <c r="A2181" s="197" t="s">
        <v>2001</v>
      </c>
      <c r="B2181" s="198" t="s">
        <v>2002</v>
      </c>
      <c r="C2181" s="199">
        <v>672.17</v>
      </c>
      <c r="D2181" s="199">
        <v>672.17</v>
      </c>
      <c r="E2181" s="199"/>
      <c r="F2181" s="199"/>
      <c r="G2181" s="199"/>
    </row>
    <row r="2182" s="109" customFormat="1" ht="19.9" customHeight="1" spans="1:7">
      <c r="A2182" s="197" t="s">
        <v>2003</v>
      </c>
      <c r="B2182" s="198" t="s">
        <v>2004</v>
      </c>
      <c r="C2182" s="199">
        <v>323.48</v>
      </c>
      <c r="D2182" s="199">
        <v>323.48</v>
      </c>
      <c r="E2182" s="199"/>
      <c r="F2182" s="199"/>
      <c r="G2182" s="199"/>
    </row>
    <row r="2183" s="109" customFormat="1" ht="19.9" customHeight="1" spans="1:7">
      <c r="A2183" s="197" t="s">
        <v>2007</v>
      </c>
      <c r="B2183" s="198" t="s">
        <v>2008</v>
      </c>
      <c r="C2183" s="199">
        <v>25.21</v>
      </c>
      <c r="D2183" s="199">
        <v>25.21</v>
      </c>
      <c r="E2183" s="199"/>
      <c r="F2183" s="199"/>
      <c r="G2183" s="199"/>
    </row>
    <row r="2184" s="109" customFormat="1" ht="19.9" customHeight="1" spans="1:7">
      <c r="A2184" s="197" t="s">
        <v>2009</v>
      </c>
      <c r="B2184" s="198" t="s">
        <v>2010</v>
      </c>
      <c r="C2184" s="199">
        <v>170.22</v>
      </c>
      <c r="D2184" s="199">
        <v>170.22</v>
      </c>
      <c r="E2184" s="199"/>
      <c r="F2184" s="199"/>
      <c r="G2184" s="199"/>
    </row>
    <row r="2185" s="109" customFormat="1" ht="19.9" customHeight="1" spans="1:7">
      <c r="A2185" s="197" t="s">
        <v>2011</v>
      </c>
      <c r="B2185" s="198" t="s">
        <v>2012</v>
      </c>
      <c r="C2185" s="199">
        <v>31.1</v>
      </c>
      <c r="D2185" s="199">
        <v>31.1</v>
      </c>
      <c r="E2185" s="199"/>
      <c r="F2185" s="199"/>
      <c r="G2185" s="199"/>
    </row>
    <row r="2186" s="109" customFormat="1" ht="19.9" customHeight="1" spans="1:7">
      <c r="A2186" s="197" t="s">
        <v>2013</v>
      </c>
      <c r="B2186" s="198" t="s">
        <v>2014</v>
      </c>
      <c r="C2186" s="199">
        <v>245.52</v>
      </c>
      <c r="D2186" s="199">
        <v>245.52</v>
      </c>
      <c r="E2186" s="199"/>
      <c r="F2186" s="199"/>
      <c r="G2186" s="199"/>
    </row>
    <row r="2187" s="109" customFormat="1" ht="19.9" customHeight="1" spans="1:7">
      <c r="A2187" s="197" t="s">
        <v>2015</v>
      </c>
      <c r="B2187" s="198" t="s">
        <v>2016</v>
      </c>
      <c r="C2187" s="199">
        <v>276.17</v>
      </c>
      <c r="D2187" s="199"/>
      <c r="E2187" s="199"/>
      <c r="F2187" s="199"/>
      <c r="G2187" s="199">
        <v>276.17</v>
      </c>
    </row>
    <row r="2188" s="109" customFormat="1" ht="19.9" customHeight="1" spans="1:7">
      <c r="A2188" s="197" t="s">
        <v>2017</v>
      </c>
      <c r="B2188" s="198" t="s">
        <v>2018</v>
      </c>
      <c r="C2188" s="199">
        <v>96.3</v>
      </c>
      <c r="D2188" s="199"/>
      <c r="E2188" s="199"/>
      <c r="F2188" s="199"/>
      <c r="G2188" s="199">
        <v>96.3</v>
      </c>
    </row>
    <row r="2189" s="109" customFormat="1" ht="19.9" customHeight="1" spans="1:7">
      <c r="A2189" s="197" t="s">
        <v>2019</v>
      </c>
      <c r="B2189" s="198" t="s">
        <v>2020</v>
      </c>
      <c r="C2189" s="199">
        <v>10</v>
      </c>
      <c r="D2189" s="199"/>
      <c r="E2189" s="199"/>
      <c r="F2189" s="199"/>
      <c r="G2189" s="199">
        <v>10</v>
      </c>
    </row>
    <row r="2190" s="109" customFormat="1" ht="19.9" customHeight="1" spans="1:7">
      <c r="A2190" s="197" t="s">
        <v>2025</v>
      </c>
      <c r="B2190" s="198" t="s">
        <v>2026</v>
      </c>
      <c r="C2190" s="199">
        <v>15</v>
      </c>
      <c r="D2190" s="199"/>
      <c r="E2190" s="199"/>
      <c r="F2190" s="199"/>
      <c r="G2190" s="199">
        <v>15</v>
      </c>
    </row>
    <row r="2191" s="109" customFormat="1" ht="19.9" customHeight="1" spans="1:7">
      <c r="A2191" s="197" t="s">
        <v>2029</v>
      </c>
      <c r="B2191" s="198" t="s">
        <v>2030</v>
      </c>
      <c r="C2191" s="199">
        <v>28</v>
      </c>
      <c r="D2191" s="199"/>
      <c r="E2191" s="199"/>
      <c r="F2191" s="199"/>
      <c r="G2191" s="199">
        <v>28</v>
      </c>
    </row>
    <row r="2192" s="109" customFormat="1" ht="19.9" customHeight="1" spans="1:7">
      <c r="A2192" s="197" t="s">
        <v>2033</v>
      </c>
      <c r="B2192" s="198" t="s">
        <v>2034</v>
      </c>
      <c r="C2192" s="199">
        <v>30</v>
      </c>
      <c r="D2192" s="199"/>
      <c r="E2192" s="199"/>
      <c r="F2192" s="199"/>
      <c r="G2192" s="199">
        <v>30</v>
      </c>
    </row>
    <row r="2193" s="109" customFormat="1" ht="19.9" customHeight="1" spans="1:7">
      <c r="A2193" s="197" t="s">
        <v>2171</v>
      </c>
      <c r="B2193" s="198" t="s">
        <v>2172</v>
      </c>
      <c r="C2193" s="199">
        <v>1.4</v>
      </c>
      <c r="D2193" s="199"/>
      <c r="E2193" s="199"/>
      <c r="F2193" s="199"/>
      <c r="G2193" s="199">
        <v>1.4</v>
      </c>
    </row>
    <row r="2194" s="109" customFormat="1" ht="19.9" customHeight="1" spans="1:7">
      <c r="A2194" s="197" t="s">
        <v>2043</v>
      </c>
      <c r="B2194" s="198" t="s">
        <v>2044</v>
      </c>
      <c r="C2194" s="199">
        <v>77.69</v>
      </c>
      <c r="D2194" s="199"/>
      <c r="E2194" s="199"/>
      <c r="F2194" s="199"/>
      <c r="G2194" s="199">
        <v>77.69</v>
      </c>
    </row>
    <row r="2195" s="109" customFormat="1" ht="19.9" customHeight="1" spans="1:7">
      <c r="A2195" s="197" t="s">
        <v>2045</v>
      </c>
      <c r="B2195" s="198" t="s">
        <v>2046</v>
      </c>
      <c r="C2195" s="199">
        <v>0.87</v>
      </c>
      <c r="D2195" s="199"/>
      <c r="E2195" s="199"/>
      <c r="F2195" s="199"/>
      <c r="G2195" s="199">
        <v>0.87</v>
      </c>
    </row>
    <row r="2196" s="109" customFormat="1" ht="19.9" customHeight="1" spans="1:7">
      <c r="A2196" s="197" t="s">
        <v>2047</v>
      </c>
      <c r="B2196" s="198" t="s">
        <v>2048</v>
      </c>
      <c r="C2196" s="199">
        <v>1</v>
      </c>
      <c r="D2196" s="199"/>
      <c r="E2196" s="199"/>
      <c r="F2196" s="199"/>
      <c r="G2196" s="199">
        <v>1</v>
      </c>
    </row>
    <row r="2197" s="109" customFormat="1" ht="19.9" customHeight="1" spans="1:7">
      <c r="A2197" s="197" t="s">
        <v>2177</v>
      </c>
      <c r="B2197" s="198" t="s">
        <v>2178</v>
      </c>
      <c r="C2197" s="199">
        <v>0.12</v>
      </c>
      <c r="D2197" s="199"/>
      <c r="E2197" s="199"/>
      <c r="F2197" s="199"/>
      <c r="G2197" s="199">
        <v>0.12</v>
      </c>
    </row>
    <row r="2198" s="109" customFormat="1" ht="19.9" customHeight="1" spans="1:7">
      <c r="A2198" s="197" t="s">
        <v>2049</v>
      </c>
      <c r="B2198" s="198" t="s">
        <v>2050</v>
      </c>
      <c r="C2198" s="199">
        <v>15.79</v>
      </c>
      <c r="D2198" s="199"/>
      <c r="E2198" s="199"/>
      <c r="F2198" s="199"/>
      <c r="G2198" s="199">
        <v>15.79</v>
      </c>
    </row>
    <row r="2199" s="109" customFormat="1" ht="19.9" customHeight="1" spans="1:7">
      <c r="A2199" s="197" t="s">
        <v>2051</v>
      </c>
      <c r="B2199" s="198" t="s">
        <v>2052</v>
      </c>
      <c r="C2199" s="199">
        <v>144.85</v>
      </c>
      <c r="D2199" s="199"/>
      <c r="E2199" s="199">
        <v>144.85</v>
      </c>
      <c r="F2199" s="199"/>
      <c r="G2199" s="199"/>
    </row>
    <row r="2200" s="109" customFormat="1" ht="19.9" customHeight="1" spans="1:7">
      <c r="A2200" s="197" t="s">
        <v>2053</v>
      </c>
      <c r="B2200" s="198" t="s">
        <v>2054</v>
      </c>
      <c r="C2200" s="199">
        <v>1.14</v>
      </c>
      <c r="D2200" s="199"/>
      <c r="E2200" s="199">
        <v>1.14</v>
      </c>
      <c r="F2200" s="199"/>
      <c r="G2200" s="199"/>
    </row>
    <row r="2201" s="109" customFormat="1" ht="19.9" customHeight="1" spans="1:7">
      <c r="A2201" s="197" t="s">
        <v>2055</v>
      </c>
      <c r="B2201" s="198" t="s">
        <v>2056</v>
      </c>
      <c r="C2201" s="199">
        <v>7.1</v>
      </c>
      <c r="D2201" s="199"/>
      <c r="E2201" s="199">
        <v>7.1</v>
      </c>
      <c r="F2201" s="199"/>
      <c r="G2201" s="199"/>
    </row>
    <row r="2202" s="109" customFormat="1" ht="19.9" customHeight="1" spans="1:7">
      <c r="A2202" s="197" t="s">
        <v>2173</v>
      </c>
      <c r="B2202" s="198" t="s">
        <v>2174</v>
      </c>
      <c r="C2202" s="199">
        <v>15.3</v>
      </c>
      <c r="D2202" s="199"/>
      <c r="E2202" s="199">
        <v>15.3</v>
      </c>
      <c r="F2202" s="199"/>
      <c r="G2202" s="199"/>
    </row>
    <row r="2203" s="109" customFormat="1" ht="19.9" customHeight="1" spans="1:7">
      <c r="A2203" s="197" t="s">
        <v>2057</v>
      </c>
      <c r="B2203" s="198" t="s">
        <v>2058</v>
      </c>
      <c r="C2203" s="199">
        <v>121.31</v>
      </c>
      <c r="D2203" s="199"/>
      <c r="E2203" s="199">
        <v>121.31</v>
      </c>
      <c r="F2203" s="199"/>
      <c r="G2203" s="199"/>
    </row>
    <row r="2204" s="109" customFormat="1" ht="19.9" customHeight="1" spans="1:7">
      <c r="A2204" s="194" t="s">
        <v>2207</v>
      </c>
      <c r="B2204" s="195" t="s">
        <v>2208</v>
      </c>
      <c r="C2204" s="196">
        <v>5379.62</v>
      </c>
      <c r="D2204" s="196">
        <v>5022.72</v>
      </c>
      <c r="E2204" s="196">
        <v>131.06</v>
      </c>
      <c r="F2204" s="196"/>
      <c r="G2204" s="196">
        <v>225.84</v>
      </c>
    </row>
    <row r="2205" s="109" customFormat="1" ht="19.9" customHeight="1" spans="1:7">
      <c r="A2205" s="197" t="s">
        <v>1991</v>
      </c>
      <c r="B2205" s="198" t="s">
        <v>1992</v>
      </c>
      <c r="C2205" s="199">
        <v>5022.72</v>
      </c>
      <c r="D2205" s="199">
        <v>5022.72</v>
      </c>
      <c r="E2205" s="199"/>
      <c r="F2205" s="199"/>
      <c r="G2205" s="199"/>
    </row>
    <row r="2206" s="109" customFormat="1" ht="19.9" customHeight="1" spans="1:7">
      <c r="A2206" s="197" t="s">
        <v>1993</v>
      </c>
      <c r="B2206" s="198" t="s">
        <v>1994</v>
      </c>
      <c r="C2206" s="199">
        <v>3277.35</v>
      </c>
      <c r="D2206" s="199">
        <v>3277.35</v>
      </c>
      <c r="E2206" s="199"/>
      <c r="F2206" s="199"/>
      <c r="G2206" s="199"/>
    </row>
    <row r="2207" s="109" customFormat="1" ht="19.9" customHeight="1" spans="1:7">
      <c r="A2207" s="197" t="s">
        <v>1995</v>
      </c>
      <c r="B2207" s="198" t="s">
        <v>1996</v>
      </c>
      <c r="C2207" s="199">
        <v>128.88</v>
      </c>
      <c r="D2207" s="199">
        <v>128.88</v>
      </c>
      <c r="E2207" s="199"/>
      <c r="F2207" s="199"/>
      <c r="G2207" s="199"/>
    </row>
    <row r="2208" s="109" customFormat="1" ht="19.9" customHeight="1" spans="1:7">
      <c r="A2208" s="197" t="s">
        <v>1997</v>
      </c>
      <c r="B2208" s="198" t="s">
        <v>1998</v>
      </c>
      <c r="C2208" s="199">
        <v>273.11</v>
      </c>
      <c r="D2208" s="199">
        <v>273.11</v>
      </c>
      <c r="E2208" s="199"/>
      <c r="F2208" s="199"/>
      <c r="G2208" s="199"/>
    </row>
    <row r="2209" s="109" customFormat="1" ht="19.9" customHeight="1" spans="1:7">
      <c r="A2209" s="197" t="s">
        <v>1999</v>
      </c>
      <c r="B2209" s="198" t="s">
        <v>2000</v>
      </c>
      <c r="C2209" s="199">
        <v>76.8</v>
      </c>
      <c r="D2209" s="199">
        <v>76.8</v>
      </c>
      <c r="E2209" s="199"/>
      <c r="F2209" s="199"/>
      <c r="G2209" s="199"/>
    </row>
    <row r="2210" s="109" customFormat="1" ht="19.9" customHeight="1" spans="1:7">
      <c r="A2210" s="197" t="s">
        <v>2001</v>
      </c>
      <c r="B2210" s="198" t="s">
        <v>2002</v>
      </c>
      <c r="C2210" s="199">
        <v>580.46</v>
      </c>
      <c r="D2210" s="199">
        <v>580.46</v>
      </c>
      <c r="E2210" s="199"/>
      <c r="F2210" s="199"/>
      <c r="G2210" s="199"/>
    </row>
    <row r="2211" s="109" customFormat="1" ht="19.9" customHeight="1" spans="1:7">
      <c r="A2211" s="197" t="s">
        <v>2003</v>
      </c>
      <c r="B2211" s="198" t="s">
        <v>2004</v>
      </c>
      <c r="C2211" s="199">
        <v>279.35</v>
      </c>
      <c r="D2211" s="199">
        <v>279.35</v>
      </c>
      <c r="E2211" s="199"/>
      <c r="F2211" s="199"/>
      <c r="G2211" s="199"/>
    </row>
    <row r="2212" s="109" customFormat="1" ht="19.9" customHeight="1" spans="1:7">
      <c r="A2212" s="197" t="s">
        <v>2007</v>
      </c>
      <c r="B2212" s="198" t="s">
        <v>2008</v>
      </c>
      <c r="C2212" s="199">
        <v>21.77</v>
      </c>
      <c r="D2212" s="199">
        <v>21.77</v>
      </c>
      <c r="E2212" s="199"/>
      <c r="F2212" s="199"/>
      <c r="G2212" s="199"/>
    </row>
    <row r="2213" s="109" customFormat="1" ht="19.9" customHeight="1" spans="1:7">
      <c r="A2213" s="197" t="s">
        <v>2009</v>
      </c>
      <c r="B2213" s="198" t="s">
        <v>2010</v>
      </c>
      <c r="C2213" s="199">
        <v>147.05</v>
      </c>
      <c r="D2213" s="199">
        <v>147.05</v>
      </c>
      <c r="E2213" s="199"/>
      <c r="F2213" s="199"/>
      <c r="G2213" s="199"/>
    </row>
    <row r="2214" s="109" customFormat="1" ht="19.9" customHeight="1" spans="1:7">
      <c r="A2214" s="197" t="s">
        <v>2011</v>
      </c>
      <c r="B2214" s="198" t="s">
        <v>2012</v>
      </c>
      <c r="C2214" s="199">
        <v>27.65</v>
      </c>
      <c r="D2214" s="199">
        <v>27.65</v>
      </c>
      <c r="E2214" s="199"/>
      <c r="F2214" s="199"/>
      <c r="G2214" s="199"/>
    </row>
    <row r="2215" s="109" customFormat="1" ht="19.9" customHeight="1" spans="1:7">
      <c r="A2215" s="197" t="s">
        <v>2013</v>
      </c>
      <c r="B2215" s="198" t="s">
        <v>2014</v>
      </c>
      <c r="C2215" s="199">
        <v>210.31</v>
      </c>
      <c r="D2215" s="199">
        <v>210.31</v>
      </c>
      <c r="E2215" s="199"/>
      <c r="F2215" s="199"/>
      <c r="G2215" s="199"/>
    </row>
    <row r="2216" s="109" customFormat="1" ht="19.9" customHeight="1" spans="1:7">
      <c r="A2216" s="197" t="s">
        <v>2015</v>
      </c>
      <c r="B2216" s="198" t="s">
        <v>2016</v>
      </c>
      <c r="C2216" s="199">
        <v>225.84</v>
      </c>
      <c r="D2216" s="199"/>
      <c r="E2216" s="199"/>
      <c r="F2216" s="199"/>
      <c r="G2216" s="199">
        <v>225.84</v>
      </c>
    </row>
    <row r="2217" s="109" customFormat="1" ht="19.9" customHeight="1" spans="1:7">
      <c r="A2217" s="197" t="s">
        <v>2017</v>
      </c>
      <c r="B2217" s="198" t="s">
        <v>2018</v>
      </c>
      <c r="C2217" s="199">
        <v>38.3</v>
      </c>
      <c r="D2217" s="199"/>
      <c r="E2217" s="199"/>
      <c r="F2217" s="199"/>
      <c r="G2217" s="199">
        <v>38.3</v>
      </c>
    </row>
    <row r="2218" s="109" customFormat="1" ht="19.9" customHeight="1" spans="1:7">
      <c r="A2218" s="197" t="s">
        <v>2019</v>
      </c>
      <c r="B2218" s="198" t="s">
        <v>2020</v>
      </c>
      <c r="C2218" s="199">
        <v>15.66</v>
      </c>
      <c r="D2218" s="199"/>
      <c r="E2218" s="199"/>
      <c r="F2218" s="199"/>
      <c r="G2218" s="199">
        <v>15.66</v>
      </c>
    </row>
    <row r="2219" s="109" customFormat="1" ht="19.9" customHeight="1" spans="1:7">
      <c r="A2219" s="197" t="s">
        <v>2023</v>
      </c>
      <c r="B2219" s="198" t="s">
        <v>2024</v>
      </c>
      <c r="C2219" s="199">
        <v>8</v>
      </c>
      <c r="D2219" s="199"/>
      <c r="E2219" s="199"/>
      <c r="F2219" s="199"/>
      <c r="G2219" s="199">
        <v>8</v>
      </c>
    </row>
    <row r="2220" s="109" customFormat="1" ht="19.9" customHeight="1" spans="1:7">
      <c r="A2220" s="197" t="s">
        <v>2025</v>
      </c>
      <c r="B2220" s="198" t="s">
        <v>2026</v>
      </c>
      <c r="C2220" s="199">
        <v>10</v>
      </c>
      <c r="D2220" s="199"/>
      <c r="E2220" s="199"/>
      <c r="F2220" s="199"/>
      <c r="G2220" s="199">
        <v>10</v>
      </c>
    </row>
    <row r="2221" s="109" customFormat="1" ht="19.9" customHeight="1" spans="1:7">
      <c r="A2221" s="197" t="s">
        <v>2029</v>
      </c>
      <c r="B2221" s="198" t="s">
        <v>2030</v>
      </c>
      <c r="C2221" s="199">
        <v>37</v>
      </c>
      <c r="D2221" s="199"/>
      <c r="E2221" s="199"/>
      <c r="F2221" s="199"/>
      <c r="G2221" s="199">
        <v>37</v>
      </c>
    </row>
    <row r="2222" s="109" customFormat="1" ht="19.9" customHeight="1" spans="1:7">
      <c r="A2222" s="197" t="s">
        <v>2033</v>
      </c>
      <c r="B2222" s="198" t="s">
        <v>2034</v>
      </c>
      <c r="C2222" s="199">
        <v>47.49</v>
      </c>
      <c r="D2222" s="199"/>
      <c r="E2222" s="199"/>
      <c r="F2222" s="199"/>
      <c r="G2222" s="199">
        <v>47.49</v>
      </c>
    </row>
    <row r="2223" s="109" customFormat="1" ht="19.9" customHeight="1" spans="1:7">
      <c r="A2223" s="197" t="s">
        <v>2171</v>
      </c>
      <c r="B2223" s="198" t="s">
        <v>2172</v>
      </c>
      <c r="C2223" s="199">
        <v>1.4</v>
      </c>
      <c r="D2223" s="199"/>
      <c r="E2223" s="199"/>
      <c r="F2223" s="199"/>
      <c r="G2223" s="199">
        <v>1.4</v>
      </c>
    </row>
    <row r="2224" s="109" customFormat="1" ht="19.9" customHeight="1" spans="1:7">
      <c r="A2224" s="197" t="s">
        <v>2043</v>
      </c>
      <c r="B2224" s="198" t="s">
        <v>2044</v>
      </c>
      <c r="C2224" s="199">
        <v>67.1</v>
      </c>
      <c r="D2224" s="199"/>
      <c r="E2224" s="199"/>
      <c r="F2224" s="199"/>
      <c r="G2224" s="199">
        <v>67.1</v>
      </c>
    </row>
    <row r="2225" s="109" customFormat="1" ht="19.9" customHeight="1" spans="1:7">
      <c r="A2225" s="197" t="s">
        <v>2045</v>
      </c>
      <c r="B2225" s="198" t="s">
        <v>2046</v>
      </c>
      <c r="C2225" s="199">
        <v>0.77</v>
      </c>
      <c r="D2225" s="199"/>
      <c r="E2225" s="199"/>
      <c r="F2225" s="199"/>
      <c r="G2225" s="199">
        <v>0.77</v>
      </c>
    </row>
    <row r="2226" s="109" customFormat="1" ht="19.9" customHeight="1" spans="1:7">
      <c r="A2226" s="197" t="s">
        <v>2177</v>
      </c>
      <c r="B2226" s="198" t="s">
        <v>2178</v>
      </c>
      <c r="C2226" s="199">
        <v>0.12</v>
      </c>
      <c r="D2226" s="199"/>
      <c r="E2226" s="199"/>
      <c r="F2226" s="199"/>
      <c r="G2226" s="199">
        <v>0.12</v>
      </c>
    </row>
    <row r="2227" s="109" customFormat="1" ht="19.9" customHeight="1" spans="1:7">
      <c r="A2227" s="197" t="s">
        <v>2051</v>
      </c>
      <c r="B2227" s="198" t="s">
        <v>2052</v>
      </c>
      <c r="C2227" s="199">
        <v>131.06</v>
      </c>
      <c r="D2227" s="199"/>
      <c r="E2227" s="199">
        <v>131.06</v>
      </c>
      <c r="F2227" s="199"/>
      <c r="G2227" s="199"/>
    </row>
    <row r="2228" s="109" customFormat="1" ht="19.9" customHeight="1" spans="1:7">
      <c r="A2228" s="197" t="s">
        <v>2055</v>
      </c>
      <c r="B2228" s="198" t="s">
        <v>2056</v>
      </c>
      <c r="C2228" s="199">
        <v>3.1</v>
      </c>
      <c r="D2228" s="199"/>
      <c r="E2228" s="199">
        <v>3.1</v>
      </c>
      <c r="F2228" s="199"/>
      <c r="G2228" s="199"/>
    </row>
    <row r="2229" s="109" customFormat="1" ht="19.9" customHeight="1" spans="1:7">
      <c r="A2229" s="197" t="s">
        <v>2173</v>
      </c>
      <c r="B2229" s="198" t="s">
        <v>2174</v>
      </c>
      <c r="C2229" s="199">
        <v>14.91</v>
      </c>
      <c r="D2229" s="199"/>
      <c r="E2229" s="199">
        <v>14.91</v>
      </c>
      <c r="F2229" s="199"/>
      <c r="G2229" s="199"/>
    </row>
    <row r="2230" s="109" customFormat="1" ht="19.9" customHeight="1" spans="1:7">
      <c r="A2230" s="197" t="s">
        <v>2057</v>
      </c>
      <c r="B2230" s="198" t="s">
        <v>2058</v>
      </c>
      <c r="C2230" s="199">
        <v>113.05</v>
      </c>
      <c r="D2230" s="199"/>
      <c r="E2230" s="199">
        <v>113.05</v>
      </c>
      <c r="F2230" s="199"/>
      <c r="G2230" s="199"/>
    </row>
    <row r="2231" s="109" customFormat="1" ht="19.9" customHeight="1" spans="1:7">
      <c r="A2231" s="194" t="s">
        <v>2209</v>
      </c>
      <c r="B2231" s="195" t="s">
        <v>2210</v>
      </c>
      <c r="C2231" s="196">
        <v>675.85</v>
      </c>
      <c r="D2231" s="196">
        <v>656.45</v>
      </c>
      <c r="E2231" s="196"/>
      <c r="F2231" s="196"/>
      <c r="G2231" s="196">
        <v>19.4</v>
      </c>
    </row>
    <row r="2232" s="109" customFormat="1" ht="19.9" customHeight="1" spans="1:7">
      <c r="A2232" s="197" t="s">
        <v>1991</v>
      </c>
      <c r="B2232" s="198" t="s">
        <v>1992</v>
      </c>
      <c r="C2232" s="199">
        <v>656.45</v>
      </c>
      <c r="D2232" s="199">
        <v>656.45</v>
      </c>
      <c r="E2232" s="199"/>
      <c r="F2232" s="199"/>
      <c r="G2232" s="199"/>
    </row>
    <row r="2233" s="109" customFormat="1" ht="19.9" customHeight="1" spans="1:7">
      <c r="A2233" s="197" t="s">
        <v>1993</v>
      </c>
      <c r="B2233" s="198" t="s">
        <v>1994</v>
      </c>
      <c r="C2233" s="199">
        <v>400.3</v>
      </c>
      <c r="D2233" s="199">
        <v>400.3</v>
      </c>
      <c r="E2233" s="199"/>
      <c r="F2233" s="199"/>
      <c r="G2233" s="199"/>
    </row>
    <row r="2234" s="109" customFormat="1" ht="19.9" customHeight="1" spans="1:7">
      <c r="A2234" s="197" t="s">
        <v>1995</v>
      </c>
      <c r="B2234" s="198" t="s">
        <v>1996</v>
      </c>
      <c r="C2234" s="199">
        <v>19.5</v>
      </c>
      <c r="D2234" s="199">
        <v>19.5</v>
      </c>
      <c r="E2234" s="199"/>
      <c r="F2234" s="199"/>
      <c r="G2234" s="199"/>
    </row>
    <row r="2235" s="109" customFormat="1" ht="19.9" customHeight="1" spans="1:7">
      <c r="A2235" s="197" t="s">
        <v>1997</v>
      </c>
      <c r="B2235" s="198" t="s">
        <v>1998</v>
      </c>
      <c r="C2235" s="199">
        <v>33.36</v>
      </c>
      <c r="D2235" s="199">
        <v>33.36</v>
      </c>
      <c r="E2235" s="199"/>
      <c r="F2235" s="199"/>
      <c r="G2235" s="199"/>
    </row>
    <row r="2236" s="109" customFormat="1" ht="19.9" customHeight="1" spans="1:7">
      <c r="A2236" s="197" t="s">
        <v>1999</v>
      </c>
      <c r="B2236" s="198" t="s">
        <v>2000</v>
      </c>
      <c r="C2236" s="199">
        <v>11.4</v>
      </c>
      <c r="D2236" s="199">
        <v>11.4</v>
      </c>
      <c r="E2236" s="199"/>
      <c r="F2236" s="199"/>
      <c r="G2236" s="199"/>
    </row>
    <row r="2237" s="109" customFormat="1" ht="19.9" customHeight="1" spans="1:7">
      <c r="A2237" s="197" t="s">
        <v>2001</v>
      </c>
      <c r="B2237" s="198" t="s">
        <v>2002</v>
      </c>
      <c r="C2237" s="199">
        <v>71.21</v>
      </c>
      <c r="D2237" s="199">
        <v>71.21</v>
      </c>
      <c r="E2237" s="199"/>
      <c r="F2237" s="199"/>
      <c r="G2237" s="199"/>
    </row>
    <row r="2238" s="109" customFormat="1" ht="19.9" customHeight="1" spans="1:7">
      <c r="A2238" s="197" t="s">
        <v>2003</v>
      </c>
      <c r="B2238" s="198" t="s">
        <v>2004</v>
      </c>
      <c r="C2238" s="199">
        <v>34.27</v>
      </c>
      <c r="D2238" s="199">
        <v>34.27</v>
      </c>
      <c r="E2238" s="199"/>
      <c r="F2238" s="199"/>
      <c r="G2238" s="199"/>
    </row>
    <row r="2239" s="109" customFormat="1" ht="19.9" customHeight="1" spans="1:7">
      <c r="A2239" s="197" t="s">
        <v>2007</v>
      </c>
      <c r="B2239" s="198" t="s">
        <v>2008</v>
      </c>
      <c r="C2239" s="199">
        <v>2.68</v>
      </c>
      <c r="D2239" s="199">
        <v>2.68</v>
      </c>
      <c r="E2239" s="199"/>
      <c r="F2239" s="199"/>
      <c r="G2239" s="199"/>
    </row>
    <row r="2240" s="109" customFormat="1" ht="19.9" customHeight="1" spans="1:7">
      <c r="A2240" s="197" t="s">
        <v>2009</v>
      </c>
      <c r="B2240" s="198" t="s">
        <v>2010</v>
      </c>
      <c r="C2240" s="199">
        <v>18.09</v>
      </c>
      <c r="D2240" s="199">
        <v>18.09</v>
      </c>
      <c r="E2240" s="199"/>
      <c r="F2240" s="199"/>
      <c r="G2240" s="199"/>
    </row>
    <row r="2241" s="109" customFormat="1" ht="19.9" customHeight="1" spans="1:7">
      <c r="A2241" s="197" t="s">
        <v>2011</v>
      </c>
      <c r="B2241" s="198" t="s">
        <v>2012</v>
      </c>
      <c r="C2241" s="199">
        <v>4.1</v>
      </c>
      <c r="D2241" s="199">
        <v>4.1</v>
      </c>
      <c r="E2241" s="199"/>
      <c r="F2241" s="199"/>
      <c r="G2241" s="199"/>
    </row>
    <row r="2242" s="109" customFormat="1" ht="19.9" customHeight="1" spans="1:7">
      <c r="A2242" s="197" t="s">
        <v>2013</v>
      </c>
      <c r="B2242" s="198" t="s">
        <v>2014</v>
      </c>
      <c r="C2242" s="199">
        <v>61.54</v>
      </c>
      <c r="D2242" s="199">
        <v>61.54</v>
      </c>
      <c r="E2242" s="199"/>
      <c r="F2242" s="199"/>
      <c r="G2242" s="199"/>
    </row>
    <row r="2243" s="109" customFormat="1" ht="19.9" customHeight="1" spans="1:7">
      <c r="A2243" s="197" t="s">
        <v>2015</v>
      </c>
      <c r="B2243" s="198" t="s">
        <v>2016</v>
      </c>
      <c r="C2243" s="199">
        <v>19.4</v>
      </c>
      <c r="D2243" s="199"/>
      <c r="E2243" s="199"/>
      <c r="F2243" s="199"/>
      <c r="G2243" s="199">
        <v>19.4</v>
      </c>
    </row>
    <row r="2244" s="109" customFormat="1" ht="19.9" customHeight="1" spans="1:7">
      <c r="A2244" s="197" t="s">
        <v>2029</v>
      </c>
      <c r="B2244" s="198" t="s">
        <v>2030</v>
      </c>
      <c r="C2244" s="199">
        <v>1</v>
      </c>
      <c r="D2244" s="199"/>
      <c r="E2244" s="199"/>
      <c r="F2244" s="199"/>
      <c r="G2244" s="199">
        <v>1</v>
      </c>
    </row>
    <row r="2245" s="109" customFormat="1" ht="19.9" customHeight="1" spans="1:7">
      <c r="A2245" s="197" t="s">
        <v>2043</v>
      </c>
      <c r="B2245" s="198" t="s">
        <v>2044</v>
      </c>
      <c r="C2245" s="199">
        <v>8.23</v>
      </c>
      <c r="D2245" s="199"/>
      <c r="E2245" s="199"/>
      <c r="F2245" s="199"/>
      <c r="G2245" s="199">
        <v>8.23</v>
      </c>
    </row>
    <row r="2246" s="109" customFormat="1" ht="19.9" customHeight="1" spans="1:7">
      <c r="A2246" s="197" t="s">
        <v>2045</v>
      </c>
      <c r="B2246" s="198" t="s">
        <v>2046</v>
      </c>
      <c r="C2246" s="199">
        <v>0.11</v>
      </c>
      <c r="D2246" s="199"/>
      <c r="E2246" s="199"/>
      <c r="F2246" s="199"/>
      <c r="G2246" s="199">
        <v>0.11</v>
      </c>
    </row>
    <row r="2247" s="109" customFormat="1" ht="19.9" customHeight="1" spans="1:7">
      <c r="A2247" s="197" t="s">
        <v>2177</v>
      </c>
      <c r="B2247" s="198" t="s">
        <v>2178</v>
      </c>
      <c r="C2247" s="199">
        <v>0.06</v>
      </c>
      <c r="D2247" s="199"/>
      <c r="E2247" s="199"/>
      <c r="F2247" s="199"/>
      <c r="G2247" s="199">
        <v>0.06</v>
      </c>
    </row>
    <row r="2248" s="109" customFormat="1" ht="19.9" customHeight="1" spans="1:7">
      <c r="A2248" s="197" t="s">
        <v>2049</v>
      </c>
      <c r="B2248" s="198" t="s">
        <v>2050</v>
      </c>
      <c r="C2248" s="199">
        <v>10</v>
      </c>
      <c r="D2248" s="199"/>
      <c r="E2248" s="199"/>
      <c r="F2248" s="199"/>
      <c r="G2248" s="199">
        <v>10</v>
      </c>
    </row>
    <row r="2249" s="109" customFormat="1" ht="19.9" customHeight="1" spans="1:7">
      <c r="A2249" s="194" t="s">
        <v>2211</v>
      </c>
      <c r="B2249" s="195" t="s">
        <v>2212</v>
      </c>
      <c r="C2249" s="196">
        <v>780.53</v>
      </c>
      <c r="D2249" s="196">
        <v>759.85</v>
      </c>
      <c r="E2249" s="196"/>
      <c r="F2249" s="196"/>
      <c r="G2249" s="196">
        <v>20.68</v>
      </c>
    </row>
    <row r="2250" s="109" customFormat="1" ht="19.9" customHeight="1" spans="1:7">
      <c r="A2250" s="197" t="s">
        <v>1991</v>
      </c>
      <c r="B2250" s="198" t="s">
        <v>1992</v>
      </c>
      <c r="C2250" s="199">
        <v>759.85</v>
      </c>
      <c r="D2250" s="199">
        <v>759.85</v>
      </c>
      <c r="E2250" s="199"/>
      <c r="F2250" s="199"/>
      <c r="G2250" s="199"/>
    </row>
    <row r="2251" s="109" customFormat="1" ht="19.9" customHeight="1" spans="1:7">
      <c r="A2251" s="197" t="s">
        <v>1993</v>
      </c>
      <c r="B2251" s="198" t="s">
        <v>1994</v>
      </c>
      <c r="C2251" s="199">
        <v>463.5</v>
      </c>
      <c r="D2251" s="199">
        <v>463.5</v>
      </c>
      <c r="E2251" s="199"/>
      <c r="F2251" s="199"/>
      <c r="G2251" s="199"/>
    </row>
    <row r="2252" s="109" customFormat="1" ht="19.9" customHeight="1" spans="1:7">
      <c r="A2252" s="197" t="s">
        <v>1995</v>
      </c>
      <c r="B2252" s="198" t="s">
        <v>1996</v>
      </c>
      <c r="C2252" s="199">
        <v>22.71</v>
      </c>
      <c r="D2252" s="199">
        <v>22.71</v>
      </c>
      <c r="E2252" s="199"/>
      <c r="F2252" s="199"/>
      <c r="G2252" s="199"/>
    </row>
    <row r="2253" s="109" customFormat="1" ht="19.9" customHeight="1" spans="1:7">
      <c r="A2253" s="197" t="s">
        <v>1997</v>
      </c>
      <c r="B2253" s="198" t="s">
        <v>1998</v>
      </c>
      <c r="C2253" s="199">
        <v>38.63</v>
      </c>
      <c r="D2253" s="199">
        <v>38.63</v>
      </c>
      <c r="E2253" s="199"/>
      <c r="F2253" s="199"/>
      <c r="G2253" s="199"/>
    </row>
    <row r="2254" s="109" customFormat="1" ht="19.9" customHeight="1" spans="1:7">
      <c r="A2254" s="197" t="s">
        <v>1999</v>
      </c>
      <c r="B2254" s="198" t="s">
        <v>2000</v>
      </c>
      <c r="C2254" s="199">
        <v>13.8</v>
      </c>
      <c r="D2254" s="199">
        <v>13.8</v>
      </c>
      <c r="E2254" s="199"/>
      <c r="F2254" s="199"/>
      <c r="G2254" s="199"/>
    </row>
    <row r="2255" s="109" customFormat="1" ht="19.9" customHeight="1" spans="1:7">
      <c r="A2255" s="197" t="s">
        <v>2001</v>
      </c>
      <c r="B2255" s="198" t="s">
        <v>2002</v>
      </c>
      <c r="C2255" s="199">
        <v>82.45</v>
      </c>
      <c r="D2255" s="199">
        <v>82.45</v>
      </c>
      <c r="E2255" s="199"/>
      <c r="F2255" s="199"/>
      <c r="G2255" s="199"/>
    </row>
    <row r="2256" s="109" customFormat="1" ht="19.9" customHeight="1" spans="1:7">
      <c r="A2256" s="197" t="s">
        <v>2003</v>
      </c>
      <c r="B2256" s="198" t="s">
        <v>2004</v>
      </c>
      <c r="C2256" s="199">
        <v>39.68</v>
      </c>
      <c r="D2256" s="199">
        <v>39.68</v>
      </c>
      <c r="E2256" s="199"/>
      <c r="F2256" s="199"/>
      <c r="G2256" s="199"/>
    </row>
    <row r="2257" s="109" customFormat="1" ht="19.9" customHeight="1" spans="1:7">
      <c r="A2257" s="197" t="s">
        <v>2007</v>
      </c>
      <c r="B2257" s="198" t="s">
        <v>2008</v>
      </c>
      <c r="C2257" s="199">
        <v>3.08</v>
      </c>
      <c r="D2257" s="199">
        <v>3.08</v>
      </c>
      <c r="E2257" s="199"/>
      <c r="F2257" s="199"/>
      <c r="G2257" s="199"/>
    </row>
    <row r="2258" s="109" customFormat="1" ht="19.9" customHeight="1" spans="1:7">
      <c r="A2258" s="197" t="s">
        <v>2009</v>
      </c>
      <c r="B2258" s="198" t="s">
        <v>2010</v>
      </c>
      <c r="C2258" s="199">
        <v>20.94</v>
      </c>
      <c r="D2258" s="199">
        <v>20.94</v>
      </c>
      <c r="E2258" s="199"/>
      <c r="F2258" s="199"/>
      <c r="G2258" s="199"/>
    </row>
    <row r="2259" s="109" customFormat="1" ht="19.9" customHeight="1" spans="1:7">
      <c r="A2259" s="197" t="s">
        <v>2011</v>
      </c>
      <c r="B2259" s="198" t="s">
        <v>2012</v>
      </c>
      <c r="C2259" s="199">
        <v>4.97</v>
      </c>
      <c r="D2259" s="199">
        <v>4.97</v>
      </c>
      <c r="E2259" s="199"/>
      <c r="F2259" s="199"/>
      <c r="G2259" s="199"/>
    </row>
    <row r="2260" s="109" customFormat="1" ht="19.9" customHeight="1" spans="1:7">
      <c r="A2260" s="197" t="s">
        <v>2013</v>
      </c>
      <c r="B2260" s="198" t="s">
        <v>2014</v>
      </c>
      <c r="C2260" s="199">
        <v>70.09</v>
      </c>
      <c r="D2260" s="199">
        <v>70.09</v>
      </c>
      <c r="E2260" s="199"/>
      <c r="F2260" s="199"/>
      <c r="G2260" s="199"/>
    </row>
    <row r="2261" s="109" customFormat="1" ht="19.9" customHeight="1" spans="1:7">
      <c r="A2261" s="197" t="s">
        <v>2015</v>
      </c>
      <c r="B2261" s="198" t="s">
        <v>2016</v>
      </c>
      <c r="C2261" s="199">
        <v>20.68</v>
      </c>
      <c r="D2261" s="199"/>
      <c r="E2261" s="199"/>
      <c r="F2261" s="199"/>
      <c r="G2261" s="199">
        <v>20.68</v>
      </c>
    </row>
    <row r="2262" s="109" customFormat="1" ht="19.9" customHeight="1" spans="1:7">
      <c r="A2262" s="197" t="s">
        <v>2029</v>
      </c>
      <c r="B2262" s="198" t="s">
        <v>2030</v>
      </c>
      <c r="C2262" s="199">
        <v>1</v>
      </c>
      <c r="D2262" s="199"/>
      <c r="E2262" s="199"/>
      <c r="F2262" s="199"/>
      <c r="G2262" s="199">
        <v>1</v>
      </c>
    </row>
    <row r="2263" s="109" customFormat="1" ht="19.9" customHeight="1" spans="1:7">
      <c r="A2263" s="197" t="s">
        <v>2043</v>
      </c>
      <c r="B2263" s="198" t="s">
        <v>2044</v>
      </c>
      <c r="C2263" s="199">
        <v>9.53</v>
      </c>
      <c r="D2263" s="199"/>
      <c r="E2263" s="199"/>
      <c r="F2263" s="199"/>
      <c r="G2263" s="199">
        <v>9.53</v>
      </c>
    </row>
    <row r="2264" s="109" customFormat="1" ht="19.9" customHeight="1" spans="1:7">
      <c r="A2264" s="197" t="s">
        <v>2045</v>
      </c>
      <c r="B2264" s="198" t="s">
        <v>2046</v>
      </c>
      <c r="C2264" s="199">
        <v>0.13</v>
      </c>
      <c r="D2264" s="199"/>
      <c r="E2264" s="199"/>
      <c r="F2264" s="199"/>
      <c r="G2264" s="199">
        <v>0.13</v>
      </c>
    </row>
    <row r="2265" s="109" customFormat="1" ht="19.9" customHeight="1" spans="1:7">
      <c r="A2265" s="197" t="s">
        <v>2177</v>
      </c>
      <c r="B2265" s="198" t="s">
        <v>2178</v>
      </c>
      <c r="C2265" s="199">
        <v>0.02</v>
      </c>
      <c r="D2265" s="199"/>
      <c r="E2265" s="199"/>
      <c r="F2265" s="199"/>
      <c r="G2265" s="199">
        <v>0.02</v>
      </c>
    </row>
    <row r="2266" s="109" customFormat="1" ht="19.9" customHeight="1" spans="1:7">
      <c r="A2266" s="197" t="s">
        <v>2049</v>
      </c>
      <c r="B2266" s="198" t="s">
        <v>2050</v>
      </c>
      <c r="C2266" s="199">
        <v>10</v>
      </c>
      <c r="D2266" s="199"/>
      <c r="E2266" s="199"/>
      <c r="F2266" s="199"/>
      <c r="G2266" s="199">
        <v>10</v>
      </c>
    </row>
    <row r="2267" s="109" customFormat="1" ht="19.9" customHeight="1" spans="1:7">
      <c r="A2267" s="194" t="s">
        <v>2213</v>
      </c>
      <c r="B2267" s="195" t="s">
        <v>2214</v>
      </c>
      <c r="C2267" s="196">
        <v>676.22</v>
      </c>
      <c r="D2267" s="196">
        <v>656.86</v>
      </c>
      <c r="E2267" s="196"/>
      <c r="F2267" s="196"/>
      <c r="G2267" s="196">
        <v>19.36</v>
      </c>
    </row>
    <row r="2268" s="109" customFormat="1" ht="19.9" customHeight="1" spans="1:7">
      <c r="A2268" s="197" t="s">
        <v>1991</v>
      </c>
      <c r="B2268" s="198" t="s">
        <v>1992</v>
      </c>
      <c r="C2268" s="199">
        <v>656.86</v>
      </c>
      <c r="D2268" s="199">
        <v>656.86</v>
      </c>
      <c r="E2268" s="199"/>
      <c r="F2268" s="199"/>
      <c r="G2268" s="199"/>
    </row>
    <row r="2269" s="109" customFormat="1" ht="19.9" customHeight="1" spans="1:7">
      <c r="A2269" s="197" t="s">
        <v>1993</v>
      </c>
      <c r="B2269" s="198" t="s">
        <v>1994</v>
      </c>
      <c r="C2269" s="199">
        <v>400.3</v>
      </c>
      <c r="D2269" s="199">
        <v>400.3</v>
      </c>
      <c r="E2269" s="199"/>
      <c r="F2269" s="199"/>
      <c r="G2269" s="199"/>
    </row>
    <row r="2270" s="109" customFormat="1" ht="19.9" customHeight="1" spans="1:7">
      <c r="A2270" s="197" t="s">
        <v>1995</v>
      </c>
      <c r="B2270" s="198" t="s">
        <v>1996</v>
      </c>
      <c r="C2270" s="199">
        <v>19.7</v>
      </c>
      <c r="D2270" s="199">
        <v>19.7</v>
      </c>
      <c r="E2270" s="199"/>
      <c r="F2270" s="199"/>
      <c r="G2270" s="199"/>
    </row>
    <row r="2271" s="109" customFormat="1" ht="19.9" customHeight="1" spans="1:7">
      <c r="A2271" s="197" t="s">
        <v>1997</v>
      </c>
      <c r="B2271" s="198" t="s">
        <v>1998</v>
      </c>
      <c r="C2271" s="199">
        <v>33.36</v>
      </c>
      <c r="D2271" s="199">
        <v>33.36</v>
      </c>
      <c r="E2271" s="199"/>
      <c r="F2271" s="199"/>
      <c r="G2271" s="199"/>
    </row>
    <row r="2272" s="109" customFormat="1" ht="19.9" customHeight="1" spans="1:7">
      <c r="A2272" s="197" t="s">
        <v>1999</v>
      </c>
      <c r="B2272" s="198" t="s">
        <v>2000</v>
      </c>
      <c r="C2272" s="199">
        <v>11.4</v>
      </c>
      <c r="D2272" s="199">
        <v>11.4</v>
      </c>
      <c r="E2272" s="199"/>
      <c r="F2272" s="199"/>
      <c r="G2272" s="199"/>
    </row>
    <row r="2273" s="109" customFormat="1" ht="19.9" customHeight="1" spans="1:7">
      <c r="A2273" s="197" t="s">
        <v>2001</v>
      </c>
      <c r="B2273" s="198" t="s">
        <v>2002</v>
      </c>
      <c r="C2273" s="199">
        <v>71.21</v>
      </c>
      <c r="D2273" s="199">
        <v>71.21</v>
      </c>
      <c r="E2273" s="199"/>
      <c r="F2273" s="199"/>
      <c r="G2273" s="199"/>
    </row>
    <row r="2274" s="109" customFormat="1" ht="19.9" customHeight="1" spans="1:7">
      <c r="A2274" s="197" t="s">
        <v>2003</v>
      </c>
      <c r="B2274" s="198" t="s">
        <v>2004</v>
      </c>
      <c r="C2274" s="199">
        <v>34.27</v>
      </c>
      <c r="D2274" s="199">
        <v>34.27</v>
      </c>
      <c r="E2274" s="199"/>
      <c r="F2274" s="199"/>
      <c r="G2274" s="199"/>
    </row>
    <row r="2275" s="109" customFormat="1" ht="19.9" customHeight="1" spans="1:7">
      <c r="A2275" s="197" t="s">
        <v>2007</v>
      </c>
      <c r="B2275" s="198" t="s">
        <v>2008</v>
      </c>
      <c r="C2275" s="199">
        <v>2.68</v>
      </c>
      <c r="D2275" s="199">
        <v>2.68</v>
      </c>
      <c r="E2275" s="199"/>
      <c r="F2275" s="199"/>
      <c r="G2275" s="199"/>
    </row>
    <row r="2276" s="109" customFormat="1" ht="19.9" customHeight="1" spans="1:7">
      <c r="A2276" s="197" t="s">
        <v>2009</v>
      </c>
      <c r="B2276" s="198" t="s">
        <v>2010</v>
      </c>
      <c r="C2276" s="199">
        <v>18.09</v>
      </c>
      <c r="D2276" s="199">
        <v>18.09</v>
      </c>
      <c r="E2276" s="199"/>
      <c r="F2276" s="199"/>
      <c r="G2276" s="199"/>
    </row>
    <row r="2277" s="109" customFormat="1" ht="19.9" customHeight="1" spans="1:7">
      <c r="A2277" s="197" t="s">
        <v>2011</v>
      </c>
      <c r="B2277" s="198" t="s">
        <v>2012</v>
      </c>
      <c r="C2277" s="199">
        <v>4.1</v>
      </c>
      <c r="D2277" s="199">
        <v>4.1</v>
      </c>
      <c r="E2277" s="199"/>
      <c r="F2277" s="199"/>
      <c r="G2277" s="199"/>
    </row>
    <row r="2278" s="109" customFormat="1" ht="19.9" customHeight="1" spans="1:7">
      <c r="A2278" s="197" t="s">
        <v>2013</v>
      </c>
      <c r="B2278" s="198" t="s">
        <v>2014</v>
      </c>
      <c r="C2278" s="199">
        <v>61.75</v>
      </c>
      <c r="D2278" s="199">
        <v>61.75</v>
      </c>
      <c r="E2278" s="199"/>
      <c r="F2278" s="199"/>
      <c r="G2278" s="199"/>
    </row>
    <row r="2279" s="109" customFormat="1" ht="19.9" customHeight="1" spans="1:7">
      <c r="A2279" s="197" t="s">
        <v>2015</v>
      </c>
      <c r="B2279" s="198" t="s">
        <v>2016</v>
      </c>
      <c r="C2279" s="199">
        <v>19.36</v>
      </c>
      <c r="D2279" s="199"/>
      <c r="E2279" s="199"/>
      <c r="F2279" s="199"/>
      <c r="G2279" s="199">
        <v>19.36</v>
      </c>
    </row>
    <row r="2280" s="109" customFormat="1" ht="19.9" customHeight="1" spans="1:7">
      <c r="A2280" s="197" t="s">
        <v>2029</v>
      </c>
      <c r="B2280" s="198" t="s">
        <v>2030</v>
      </c>
      <c r="C2280" s="199">
        <v>1</v>
      </c>
      <c r="D2280" s="199"/>
      <c r="E2280" s="199"/>
      <c r="F2280" s="199"/>
      <c r="G2280" s="199">
        <v>1</v>
      </c>
    </row>
    <row r="2281" s="109" customFormat="1" ht="19.9" customHeight="1" spans="1:7">
      <c r="A2281" s="197" t="s">
        <v>2043</v>
      </c>
      <c r="B2281" s="198" t="s">
        <v>2044</v>
      </c>
      <c r="C2281" s="199">
        <v>8.23</v>
      </c>
      <c r="D2281" s="199"/>
      <c r="E2281" s="199"/>
      <c r="F2281" s="199"/>
      <c r="G2281" s="199">
        <v>8.23</v>
      </c>
    </row>
    <row r="2282" s="109" customFormat="1" ht="19.9" customHeight="1" spans="1:7">
      <c r="A2282" s="197" t="s">
        <v>2045</v>
      </c>
      <c r="B2282" s="198" t="s">
        <v>2046</v>
      </c>
      <c r="C2282" s="199">
        <v>0.11</v>
      </c>
      <c r="D2282" s="199"/>
      <c r="E2282" s="199"/>
      <c r="F2282" s="199"/>
      <c r="G2282" s="199">
        <v>0.11</v>
      </c>
    </row>
    <row r="2283" s="109" customFormat="1" ht="19.9" customHeight="1" spans="1:7">
      <c r="A2283" s="197" t="s">
        <v>2177</v>
      </c>
      <c r="B2283" s="198" t="s">
        <v>2178</v>
      </c>
      <c r="C2283" s="199">
        <v>0.02</v>
      </c>
      <c r="D2283" s="199"/>
      <c r="E2283" s="199"/>
      <c r="F2283" s="199"/>
      <c r="G2283" s="199">
        <v>0.02</v>
      </c>
    </row>
    <row r="2284" s="109" customFormat="1" ht="19.9" customHeight="1" spans="1:7">
      <c r="A2284" s="197" t="s">
        <v>2049</v>
      </c>
      <c r="B2284" s="198" t="s">
        <v>2050</v>
      </c>
      <c r="C2284" s="199">
        <v>10</v>
      </c>
      <c r="D2284" s="199"/>
      <c r="E2284" s="199"/>
      <c r="F2284" s="199"/>
      <c r="G2284" s="199">
        <v>10</v>
      </c>
    </row>
    <row r="2285" s="109" customFormat="1" ht="19.9" customHeight="1" spans="1:7">
      <c r="A2285" s="194" t="s">
        <v>2215</v>
      </c>
      <c r="B2285" s="195" t="s">
        <v>2216</v>
      </c>
      <c r="C2285" s="196">
        <v>580.62</v>
      </c>
      <c r="D2285" s="196">
        <v>553.94</v>
      </c>
      <c r="E2285" s="196"/>
      <c r="F2285" s="196"/>
      <c r="G2285" s="196">
        <v>26.68</v>
      </c>
    </row>
    <row r="2286" s="109" customFormat="1" ht="19.9" customHeight="1" spans="1:7">
      <c r="A2286" s="197" t="s">
        <v>1991</v>
      </c>
      <c r="B2286" s="198" t="s">
        <v>1992</v>
      </c>
      <c r="C2286" s="199">
        <v>553.94</v>
      </c>
      <c r="D2286" s="199">
        <v>553.94</v>
      </c>
      <c r="E2286" s="199"/>
      <c r="F2286" s="199"/>
      <c r="G2286" s="199"/>
    </row>
    <row r="2287" s="109" customFormat="1" ht="19.9" customHeight="1" spans="1:7">
      <c r="A2287" s="197" t="s">
        <v>1993</v>
      </c>
      <c r="B2287" s="198" t="s">
        <v>1994</v>
      </c>
      <c r="C2287" s="199">
        <v>337.1</v>
      </c>
      <c r="D2287" s="199">
        <v>337.1</v>
      </c>
      <c r="E2287" s="199"/>
      <c r="F2287" s="199"/>
      <c r="G2287" s="199"/>
    </row>
    <row r="2288" s="109" customFormat="1" ht="19.9" customHeight="1" spans="1:7">
      <c r="A2288" s="197" t="s">
        <v>1995</v>
      </c>
      <c r="B2288" s="198" t="s">
        <v>1996</v>
      </c>
      <c r="C2288" s="199">
        <v>16.57</v>
      </c>
      <c r="D2288" s="199">
        <v>16.57</v>
      </c>
      <c r="E2288" s="199"/>
      <c r="F2288" s="199"/>
      <c r="G2288" s="199"/>
    </row>
    <row r="2289" s="109" customFormat="1" ht="19.9" customHeight="1" spans="1:7">
      <c r="A2289" s="197" t="s">
        <v>1997</v>
      </c>
      <c r="B2289" s="198" t="s">
        <v>1998</v>
      </c>
      <c r="C2289" s="199">
        <v>28.08</v>
      </c>
      <c r="D2289" s="199">
        <v>28.08</v>
      </c>
      <c r="E2289" s="199"/>
      <c r="F2289" s="199"/>
      <c r="G2289" s="199"/>
    </row>
    <row r="2290" s="109" customFormat="1" ht="19.9" customHeight="1" spans="1:7">
      <c r="A2290" s="197" t="s">
        <v>1999</v>
      </c>
      <c r="B2290" s="198" t="s">
        <v>2000</v>
      </c>
      <c r="C2290" s="199">
        <v>9.6</v>
      </c>
      <c r="D2290" s="199">
        <v>9.6</v>
      </c>
      <c r="E2290" s="199"/>
      <c r="F2290" s="199"/>
      <c r="G2290" s="199"/>
    </row>
    <row r="2291" s="109" customFormat="1" ht="19.9" customHeight="1" spans="1:7">
      <c r="A2291" s="197" t="s">
        <v>2001</v>
      </c>
      <c r="B2291" s="198" t="s">
        <v>2002</v>
      </c>
      <c r="C2291" s="199">
        <v>59.97</v>
      </c>
      <c r="D2291" s="199">
        <v>59.97</v>
      </c>
      <c r="E2291" s="199"/>
      <c r="F2291" s="199"/>
      <c r="G2291" s="199"/>
    </row>
    <row r="2292" s="109" customFormat="1" ht="19.9" customHeight="1" spans="1:7">
      <c r="A2292" s="197" t="s">
        <v>2003</v>
      </c>
      <c r="B2292" s="198" t="s">
        <v>2004</v>
      </c>
      <c r="C2292" s="199">
        <v>28.86</v>
      </c>
      <c r="D2292" s="199">
        <v>28.86</v>
      </c>
      <c r="E2292" s="199"/>
      <c r="F2292" s="199"/>
      <c r="G2292" s="199"/>
    </row>
    <row r="2293" s="109" customFormat="1" ht="19.9" customHeight="1" spans="1:7">
      <c r="A2293" s="197" t="s">
        <v>2007</v>
      </c>
      <c r="B2293" s="198" t="s">
        <v>2008</v>
      </c>
      <c r="C2293" s="199">
        <v>2.24</v>
      </c>
      <c r="D2293" s="199">
        <v>2.24</v>
      </c>
      <c r="E2293" s="199"/>
      <c r="F2293" s="199"/>
      <c r="G2293" s="199"/>
    </row>
    <row r="2294" s="109" customFormat="1" ht="19.9" customHeight="1" spans="1:7">
      <c r="A2294" s="197" t="s">
        <v>2009</v>
      </c>
      <c r="B2294" s="198" t="s">
        <v>2010</v>
      </c>
      <c r="C2294" s="199">
        <v>15.23</v>
      </c>
      <c r="D2294" s="199">
        <v>15.23</v>
      </c>
      <c r="E2294" s="199"/>
      <c r="F2294" s="199"/>
      <c r="G2294" s="199"/>
    </row>
    <row r="2295" s="109" customFormat="1" ht="19.9" customHeight="1" spans="1:7">
      <c r="A2295" s="197" t="s">
        <v>2011</v>
      </c>
      <c r="B2295" s="198" t="s">
        <v>2012</v>
      </c>
      <c r="C2295" s="199">
        <v>3.46</v>
      </c>
      <c r="D2295" s="199">
        <v>3.46</v>
      </c>
      <c r="E2295" s="199"/>
      <c r="F2295" s="199"/>
      <c r="G2295" s="199"/>
    </row>
    <row r="2296" s="109" customFormat="1" ht="19.9" customHeight="1" spans="1:7">
      <c r="A2296" s="197" t="s">
        <v>2013</v>
      </c>
      <c r="B2296" s="198" t="s">
        <v>2014</v>
      </c>
      <c r="C2296" s="199">
        <v>52.83</v>
      </c>
      <c r="D2296" s="199">
        <v>52.83</v>
      </c>
      <c r="E2296" s="199"/>
      <c r="F2296" s="199"/>
      <c r="G2296" s="199"/>
    </row>
    <row r="2297" s="109" customFormat="1" ht="19.9" customHeight="1" spans="1:7">
      <c r="A2297" s="197" t="s">
        <v>2015</v>
      </c>
      <c r="B2297" s="198" t="s">
        <v>2016</v>
      </c>
      <c r="C2297" s="199">
        <v>26.68</v>
      </c>
      <c r="D2297" s="199"/>
      <c r="E2297" s="199"/>
      <c r="F2297" s="199"/>
      <c r="G2297" s="199">
        <v>26.68</v>
      </c>
    </row>
    <row r="2298" s="109" customFormat="1" ht="19.9" customHeight="1" spans="1:7">
      <c r="A2298" s="197" t="s">
        <v>2017</v>
      </c>
      <c r="B2298" s="198" t="s">
        <v>2018</v>
      </c>
      <c r="C2298" s="199">
        <v>0.15</v>
      </c>
      <c r="D2298" s="199"/>
      <c r="E2298" s="199"/>
      <c r="F2298" s="199"/>
      <c r="G2298" s="199">
        <v>0.15</v>
      </c>
    </row>
    <row r="2299" s="109" customFormat="1" ht="19.9" customHeight="1" spans="1:7">
      <c r="A2299" s="197" t="s">
        <v>2029</v>
      </c>
      <c r="B2299" s="198" t="s">
        <v>2030</v>
      </c>
      <c r="C2299" s="199">
        <v>1</v>
      </c>
      <c r="D2299" s="199"/>
      <c r="E2299" s="199"/>
      <c r="F2299" s="199"/>
      <c r="G2299" s="199">
        <v>1</v>
      </c>
    </row>
    <row r="2300" s="109" customFormat="1" ht="19.9" customHeight="1" spans="1:7">
      <c r="A2300" s="197" t="s">
        <v>2043</v>
      </c>
      <c r="B2300" s="198" t="s">
        <v>2044</v>
      </c>
      <c r="C2300" s="199">
        <v>6.95</v>
      </c>
      <c r="D2300" s="199"/>
      <c r="E2300" s="199"/>
      <c r="F2300" s="199"/>
      <c r="G2300" s="199">
        <v>6.95</v>
      </c>
    </row>
    <row r="2301" s="109" customFormat="1" ht="19.9" customHeight="1" spans="1:7">
      <c r="A2301" s="197" t="s">
        <v>2045</v>
      </c>
      <c r="B2301" s="198" t="s">
        <v>2046</v>
      </c>
      <c r="C2301" s="199">
        <v>0.1</v>
      </c>
      <c r="D2301" s="199"/>
      <c r="E2301" s="199"/>
      <c r="F2301" s="199"/>
      <c r="G2301" s="199">
        <v>0.1</v>
      </c>
    </row>
    <row r="2302" s="109" customFormat="1" ht="19.9" customHeight="1" spans="1:7">
      <c r="A2302" s="197" t="s">
        <v>2177</v>
      </c>
      <c r="B2302" s="198" t="s">
        <v>2178</v>
      </c>
      <c r="C2302" s="199">
        <v>0.02</v>
      </c>
      <c r="D2302" s="199"/>
      <c r="E2302" s="199"/>
      <c r="F2302" s="199"/>
      <c r="G2302" s="199">
        <v>0.02</v>
      </c>
    </row>
    <row r="2303" s="109" customFormat="1" ht="19.9" customHeight="1" spans="1:7">
      <c r="A2303" s="197" t="s">
        <v>2049</v>
      </c>
      <c r="B2303" s="198" t="s">
        <v>2050</v>
      </c>
      <c r="C2303" s="199">
        <v>18.46</v>
      </c>
      <c r="D2303" s="199"/>
      <c r="E2303" s="199"/>
      <c r="F2303" s="199"/>
      <c r="G2303" s="199">
        <v>18.46</v>
      </c>
    </row>
    <row r="2304" s="109" customFormat="1" ht="19.9" customHeight="1" spans="1:7">
      <c r="A2304" s="194" t="s">
        <v>2217</v>
      </c>
      <c r="B2304" s="195" t="s">
        <v>2218</v>
      </c>
      <c r="C2304" s="196">
        <v>1409.93</v>
      </c>
      <c r="D2304" s="196">
        <v>1376.8</v>
      </c>
      <c r="E2304" s="196"/>
      <c r="F2304" s="196"/>
      <c r="G2304" s="196">
        <v>33.13</v>
      </c>
    </row>
    <row r="2305" s="109" customFormat="1" ht="19.9" customHeight="1" spans="1:7">
      <c r="A2305" s="197" t="s">
        <v>1991</v>
      </c>
      <c r="B2305" s="198" t="s">
        <v>1992</v>
      </c>
      <c r="C2305" s="199">
        <v>1376.8</v>
      </c>
      <c r="D2305" s="199">
        <v>1376.8</v>
      </c>
      <c r="E2305" s="199"/>
      <c r="F2305" s="199"/>
      <c r="G2305" s="199"/>
    </row>
    <row r="2306" s="109" customFormat="1" ht="19.9" customHeight="1" spans="1:7">
      <c r="A2306" s="197" t="s">
        <v>1993</v>
      </c>
      <c r="B2306" s="198" t="s">
        <v>1994</v>
      </c>
      <c r="C2306" s="199">
        <v>892.3</v>
      </c>
      <c r="D2306" s="199">
        <v>892.3</v>
      </c>
      <c r="E2306" s="199"/>
      <c r="F2306" s="199"/>
      <c r="G2306" s="199"/>
    </row>
    <row r="2307" s="109" customFormat="1" ht="19.9" customHeight="1" spans="1:7">
      <c r="A2307" s="197" t="s">
        <v>1995</v>
      </c>
      <c r="B2307" s="198" t="s">
        <v>1996</v>
      </c>
      <c r="C2307" s="199">
        <v>36.14</v>
      </c>
      <c r="D2307" s="199">
        <v>36.14</v>
      </c>
      <c r="E2307" s="199"/>
      <c r="F2307" s="199"/>
      <c r="G2307" s="199"/>
    </row>
    <row r="2308" s="109" customFormat="1" ht="19.9" customHeight="1" spans="1:7">
      <c r="A2308" s="197" t="s">
        <v>1997</v>
      </c>
      <c r="B2308" s="198" t="s">
        <v>1998</v>
      </c>
      <c r="C2308" s="199">
        <v>74.36</v>
      </c>
      <c r="D2308" s="199">
        <v>74.36</v>
      </c>
      <c r="E2308" s="199"/>
      <c r="F2308" s="199"/>
      <c r="G2308" s="199"/>
    </row>
    <row r="2309" s="109" customFormat="1" ht="19.9" customHeight="1" spans="1:7">
      <c r="A2309" s="197" t="s">
        <v>1999</v>
      </c>
      <c r="B2309" s="198" t="s">
        <v>2000</v>
      </c>
      <c r="C2309" s="199">
        <v>21.6</v>
      </c>
      <c r="D2309" s="199">
        <v>21.6</v>
      </c>
      <c r="E2309" s="199"/>
      <c r="F2309" s="199"/>
      <c r="G2309" s="199"/>
    </row>
    <row r="2310" s="109" customFormat="1" ht="19.9" customHeight="1" spans="1:7">
      <c r="A2310" s="197" t="s">
        <v>2001</v>
      </c>
      <c r="B2310" s="198" t="s">
        <v>2002</v>
      </c>
      <c r="C2310" s="199">
        <v>158.12</v>
      </c>
      <c r="D2310" s="199">
        <v>158.12</v>
      </c>
      <c r="E2310" s="199"/>
      <c r="F2310" s="199"/>
      <c r="G2310" s="199"/>
    </row>
    <row r="2311" s="109" customFormat="1" ht="19.9" customHeight="1" spans="1:7">
      <c r="A2311" s="197" t="s">
        <v>2003</v>
      </c>
      <c r="B2311" s="198" t="s">
        <v>2004</v>
      </c>
      <c r="C2311" s="199">
        <v>76.1</v>
      </c>
      <c r="D2311" s="199">
        <v>76.1</v>
      </c>
      <c r="E2311" s="199"/>
      <c r="F2311" s="199"/>
      <c r="G2311" s="199"/>
    </row>
    <row r="2312" s="109" customFormat="1" ht="19.9" customHeight="1" spans="1:7">
      <c r="A2312" s="197" t="s">
        <v>2007</v>
      </c>
      <c r="B2312" s="198" t="s">
        <v>2008</v>
      </c>
      <c r="C2312" s="199">
        <v>5.93</v>
      </c>
      <c r="D2312" s="199">
        <v>5.93</v>
      </c>
      <c r="E2312" s="199"/>
      <c r="F2312" s="199"/>
      <c r="G2312" s="199"/>
    </row>
    <row r="2313" s="109" customFormat="1" ht="19.9" customHeight="1" spans="1:7">
      <c r="A2313" s="197" t="s">
        <v>2009</v>
      </c>
      <c r="B2313" s="198" t="s">
        <v>2010</v>
      </c>
      <c r="C2313" s="199">
        <v>40.07</v>
      </c>
      <c r="D2313" s="199">
        <v>40.07</v>
      </c>
      <c r="E2313" s="199"/>
      <c r="F2313" s="199"/>
      <c r="G2313" s="199"/>
    </row>
    <row r="2314" s="109" customFormat="1" ht="19.9" customHeight="1" spans="1:7">
      <c r="A2314" s="197" t="s">
        <v>2011</v>
      </c>
      <c r="B2314" s="198" t="s">
        <v>2012</v>
      </c>
      <c r="C2314" s="199">
        <v>7.78</v>
      </c>
      <c r="D2314" s="199">
        <v>7.78</v>
      </c>
      <c r="E2314" s="199"/>
      <c r="F2314" s="199"/>
      <c r="G2314" s="199"/>
    </row>
    <row r="2315" s="109" customFormat="1" ht="19.9" customHeight="1" spans="1:7">
      <c r="A2315" s="197" t="s">
        <v>2013</v>
      </c>
      <c r="B2315" s="198" t="s">
        <v>2014</v>
      </c>
      <c r="C2315" s="199">
        <v>64.4</v>
      </c>
      <c r="D2315" s="199">
        <v>64.4</v>
      </c>
      <c r="E2315" s="199"/>
      <c r="F2315" s="199"/>
      <c r="G2315" s="199"/>
    </row>
    <row r="2316" s="109" customFormat="1" ht="19.9" customHeight="1" spans="1:7">
      <c r="A2316" s="197" t="s">
        <v>2015</v>
      </c>
      <c r="B2316" s="198" t="s">
        <v>2016</v>
      </c>
      <c r="C2316" s="199">
        <v>33.13</v>
      </c>
      <c r="D2316" s="199"/>
      <c r="E2316" s="199"/>
      <c r="F2316" s="199"/>
      <c r="G2316" s="199">
        <v>33.13</v>
      </c>
    </row>
    <row r="2317" s="109" customFormat="1" ht="19.9" customHeight="1" spans="1:7">
      <c r="A2317" s="197" t="s">
        <v>2017</v>
      </c>
      <c r="B2317" s="198" t="s">
        <v>2018</v>
      </c>
      <c r="C2317" s="199">
        <v>0.75</v>
      </c>
      <c r="D2317" s="199"/>
      <c r="E2317" s="199"/>
      <c r="F2317" s="199"/>
      <c r="G2317" s="199">
        <v>0.75</v>
      </c>
    </row>
    <row r="2318" s="109" customFormat="1" ht="19.9" customHeight="1" spans="1:7">
      <c r="A2318" s="197" t="s">
        <v>2029</v>
      </c>
      <c r="B2318" s="198" t="s">
        <v>2030</v>
      </c>
      <c r="C2318" s="199">
        <v>10</v>
      </c>
      <c r="D2318" s="199"/>
      <c r="E2318" s="199"/>
      <c r="F2318" s="199"/>
      <c r="G2318" s="199">
        <v>10</v>
      </c>
    </row>
    <row r="2319" s="109" customFormat="1" ht="19.9" customHeight="1" spans="1:7">
      <c r="A2319" s="197" t="s">
        <v>2171</v>
      </c>
      <c r="B2319" s="198" t="s">
        <v>2172</v>
      </c>
      <c r="C2319" s="199">
        <v>0.4</v>
      </c>
      <c r="D2319" s="199"/>
      <c r="E2319" s="199"/>
      <c r="F2319" s="199"/>
      <c r="G2319" s="199">
        <v>0.4</v>
      </c>
    </row>
    <row r="2320" s="109" customFormat="1" ht="19.9" customHeight="1" spans="1:7">
      <c r="A2320" s="197" t="s">
        <v>2043</v>
      </c>
      <c r="B2320" s="198" t="s">
        <v>2044</v>
      </c>
      <c r="C2320" s="199">
        <v>18.28</v>
      </c>
      <c r="D2320" s="199"/>
      <c r="E2320" s="199"/>
      <c r="F2320" s="199"/>
      <c r="G2320" s="199">
        <v>18.28</v>
      </c>
    </row>
    <row r="2321" s="109" customFormat="1" ht="19.9" customHeight="1" spans="1:7">
      <c r="A2321" s="197" t="s">
        <v>2045</v>
      </c>
      <c r="B2321" s="198" t="s">
        <v>2046</v>
      </c>
      <c r="C2321" s="199">
        <v>0.22</v>
      </c>
      <c r="D2321" s="199"/>
      <c r="E2321" s="199"/>
      <c r="F2321" s="199"/>
      <c r="G2321" s="199">
        <v>0.22</v>
      </c>
    </row>
    <row r="2322" s="109" customFormat="1" ht="19.9" customHeight="1" spans="1:7">
      <c r="A2322" s="197" t="s">
        <v>2177</v>
      </c>
      <c r="B2322" s="198" t="s">
        <v>2178</v>
      </c>
      <c r="C2322" s="199">
        <v>1.13</v>
      </c>
      <c r="D2322" s="199"/>
      <c r="E2322" s="199"/>
      <c r="F2322" s="199"/>
      <c r="G2322" s="199">
        <v>1.13</v>
      </c>
    </row>
    <row r="2323" s="109" customFormat="1" ht="19.9" customHeight="1" spans="1:7">
      <c r="A2323" s="197" t="s">
        <v>2049</v>
      </c>
      <c r="B2323" s="198" t="s">
        <v>2050</v>
      </c>
      <c r="C2323" s="199">
        <v>2.35</v>
      </c>
      <c r="D2323" s="199"/>
      <c r="E2323" s="199"/>
      <c r="F2323" s="199"/>
      <c r="G2323" s="199">
        <v>2.35</v>
      </c>
    </row>
    <row r="2324" s="109" customFormat="1" ht="19.9" customHeight="1" spans="1:7">
      <c r="A2324" s="194" t="s">
        <v>2219</v>
      </c>
      <c r="B2324" s="195" t="s">
        <v>2220</v>
      </c>
      <c r="C2324" s="196">
        <v>2181.28</v>
      </c>
      <c r="D2324" s="196">
        <v>2100.46</v>
      </c>
      <c r="E2324" s="196">
        <v>32.19</v>
      </c>
      <c r="F2324" s="196"/>
      <c r="G2324" s="196">
        <v>48.63</v>
      </c>
    </row>
    <row r="2325" s="109" customFormat="1" ht="19.9" customHeight="1" spans="1:7">
      <c r="A2325" s="197" t="s">
        <v>1991</v>
      </c>
      <c r="B2325" s="198" t="s">
        <v>1992</v>
      </c>
      <c r="C2325" s="199">
        <v>2100.46</v>
      </c>
      <c r="D2325" s="199">
        <v>2100.46</v>
      </c>
      <c r="E2325" s="199"/>
      <c r="F2325" s="199"/>
      <c r="G2325" s="199"/>
    </row>
    <row r="2326" s="109" customFormat="1" ht="19.9" customHeight="1" spans="1:7">
      <c r="A2326" s="197" t="s">
        <v>1993</v>
      </c>
      <c r="B2326" s="198" t="s">
        <v>1994</v>
      </c>
      <c r="C2326" s="199">
        <v>260.08</v>
      </c>
      <c r="D2326" s="199">
        <v>260.08</v>
      </c>
      <c r="E2326" s="199"/>
      <c r="F2326" s="199"/>
      <c r="G2326" s="199"/>
    </row>
    <row r="2327" s="109" customFormat="1" ht="19.9" customHeight="1" spans="1:7">
      <c r="A2327" s="197" t="s">
        <v>1995</v>
      </c>
      <c r="B2327" s="198" t="s">
        <v>1996</v>
      </c>
      <c r="C2327" s="199">
        <v>1093.66</v>
      </c>
      <c r="D2327" s="199">
        <v>1093.66</v>
      </c>
      <c r="E2327" s="199"/>
      <c r="F2327" s="199"/>
      <c r="G2327" s="199"/>
    </row>
    <row r="2328" s="109" customFormat="1" ht="19.9" customHeight="1" spans="1:7">
      <c r="A2328" s="197" t="s">
        <v>1997</v>
      </c>
      <c r="B2328" s="198" t="s">
        <v>1998</v>
      </c>
      <c r="C2328" s="199">
        <v>108.37</v>
      </c>
      <c r="D2328" s="199">
        <v>108.37</v>
      </c>
      <c r="E2328" s="199"/>
      <c r="F2328" s="199"/>
      <c r="G2328" s="199"/>
    </row>
    <row r="2329" s="109" customFormat="1" ht="19.9" customHeight="1" spans="1:7">
      <c r="A2329" s="197" t="s">
        <v>1999</v>
      </c>
      <c r="B2329" s="198" t="s">
        <v>2000</v>
      </c>
      <c r="C2329" s="199">
        <v>82.2</v>
      </c>
      <c r="D2329" s="199">
        <v>82.2</v>
      </c>
      <c r="E2329" s="199"/>
      <c r="F2329" s="199"/>
      <c r="G2329" s="199"/>
    </row>
    <row r="2330" s="109" customFormat="1" ht="19.9" customHeight="1" spans="1:7">
      <c r="A2330" s="197" t="s">
        <v>2001</v>
      </c>
      <c r="B2330" s="198" t="s">
        <v>2002</v>
      </c>
      <c r="C2330" s="199">
        <v>231.45</v>
      </c>
      <c r="D2330" s="199">
        <v>231.45</v>
      </c>
      <c r="E2330" s="199"/>
      <c r="F2330" s="199"/>
      <c r="G2330" s="199"/>
    </row>
    <row r="2331" s="109" customFormat="1" ht="19.9" customHeight="1" spans="1:7">
      <c r="A2331" s="197" t="s">
        <v>2003</v>
      </c>
      <c r="B2331" s="198" t="s">
        <v>2004</v>
      </c>
      <c r="C2331" s="199">
        <v>111.39</v>
      </c>
      <c r="D2331" s="199">
        <v>111.39</v>
      </c>
      <c r="E2331" s="199"/>
      <c r="F2331" s="199"/>
      <c r="G2331" s="199"/>
    </row>
    <row r="2332" s="109" customFormat="1" ht="19.9" customHeight="1" spans="1:7">
      <c r="A2332" s="197" t="s">
        <v>2007</v>
      </c>
      <c r="B2332" s="198" t="s">
        <v>2008</v>
      </c>
      <c r="C2332" s="199">
        <v>8.69</v>
      </c>
      <c r="D2332" s="199">
        <v>8.69</v>
      </c>
      <c r="E2332" s="199"/>
      <c r="F2332" s="199"/>
      <c r="G2332" s="199"/>
    </row>
    <row r="2333" s="109" customFormat="1" ht="19.9" customHeight="1" spans="1:7">
      <c r="A2333" s="197" t="s">
        <v>2009</v>
      </c>
      <c r="B2333" s="198" t="s">
        <v>2010</v>
      </c>
      <c r="C2333" s="199">
        <v>58.44</v>
      </c>
      <c r="D2333" s="199">
        <v>58.44</v>
      </c>
      <c r="E2333" s="199"/>
      <c r="F2333" s="199"/>
      <c r="G2333" s="199"/>
    </row>
    <row r="2334" s="109" customFormat="1" ht="19.9" customHeight="1" spans="1:7">
      <c r="A2334" s="197" t="s">
        <v>2011</v>
      </c>
      <c r="B2334" s="198" t="s">
        <v>2012</v>
      </c>
      <c r="C2334" s="199">
        <v>29.59</v>
      </c>
      <c r="D2334" s="199">
        <v>29.59</v>
      </c>
      <c r="E2334" s="199"/>
      <c r="F2334" s="199"/>
      <c r="G2334" s="199"/>
    </row>
    <row r="2335" s="109" customFormat="1" ht="19.9" customHeight="1" spans="1:7">
      <c r="A2335" s="197" t="s">
        <v>2013</v>
      </c>
      <c r="B2335" s="198" t="s">
        <v>2014</v>
      </c>
      <c r="C2335" s="199">
        <v>116.59</v>
      </c>
      <c r="D2335" s="199">
        <v>116.59</v>
      </c>
      <c r="E2335" s="199"/>
      <c r="F2335" s="199"/>
      <c r="G2335" s="199"/>
    </row>
    <row r="2336" s="109" customFormat="1" ht="19.9" customHeight="1" spans="1:7">
      <c r="A2336" s="197" t="s">
        <v>2015</v>
      </c>
      <c r="B2336" s="198" t="s">
        <v>2016</v>
      </c>
      <c r="C2336" s="199">
        <v>48.63</v>
      </c>
      <c r="D2336" s="199"/>
      <c r="E2336" s="199"/>
      <c r="F2336" s="199"/>
      <c r="G2336" s="199">
        <v>48.63</v>
      </c>
    </row>
    <row r="2337" s="109" customFormat="1" ht="19.9" customHeight="1" spans="1:7">
      <c r="A2337" s="197" t="s">
        <v>2017</v>
      </c>
      <c r="B2337" s="198" t="s">
        <v>2018</v>
      </c>
      <c r="C2337" s="199">
        <v>7</v>
      </c>
      <c r="D2337" s="199"/>
      <c r="E2337" s="199"/>
      <c r="F2337" s="199"/>
      <c r="G2337" s="199">
        <v>7</v>
      </c>
    </row>
    <row r="2338" s="109" customFormat="1" ht="19.9" customHeight="1" spans="1:7">
      <c r="A2338" s="197" t="s">
        <v>2019</v>
      </c>
      <c r="B2338" s="198" t="s">
        <v>2020</v>
      </c>
      <c r="C2338" s="199">
        <v>2</v>
      </c>
      <c r="D2338" s="199"/>
      <c r="E2338" s="199"/>
      <c r="F2338" s="199"/>
      <c r="G2338" s="199">
        <v>2</v>
      </c>
    </row>
    <row r="2339" s="109" customFormat="1" ht="19.9" customHeight="1" spans="1:7">
      <c r="A2339" s="197" t="s">
        <v>2025</v>
      </c>
      <c r="B2339" s="198" t="s">
        <v>2026</v>
      </c>
      <c r="C2339" s="199">
        <v>4.32</v>
      </c>
      <c r="D2339" s="199"/>
      <c r="E2339" s="199"/>
      <c r="F2339" s="199"/>
      <c r="G2339" s="199">
        <v>4.32</v>
      </c>
    </row>
    <row r="2340" s="109" customFormat="1" ht="19.9" customHeight="1" spans="1:7">
      <c r="A2340" s="197" t="s">
        <v>2037</v>
      </c>
      <c r="B2340" s="198" t="s">
        <v>2038</v>
      </c>
      <c r="C2340" s="199">
        <v>0.77</v>
      </c>
      <c r="D2340" s="199"/>
      <c r="E2340" s="199"/>
      <c r="F2340" s="199"/>
      <c r="G2340" s="199">
        <v>0.77</v>
      </c>
    </row>
    <row r="2341" s="109" customFormat="1" ht="19.9" customHeight="1" spans="1:7">
      <c r="A2341" s="197" t="s">
        <v>2171</v>
      </c>
      <c r="B2341" s="198" t="s">
        <v>2172</v>
      </c>
      <c r="C2341" s="199">
        <v>0.4</v>
      </c>
      <c r="D2341" s="199"/>
      <c r="E2341" s="199"/>
      <c r="F2341" s="199"/>
      <c r="G2341" s="199">
        <v>0.4</v>
      </c>
    </row>
    <row r="2342" s="109" customFormat="1" ht="19.9" customHeight="1" spans="1:7">
      <c r="A2342" s="197" t="s">
        <v>2043</v>
      </c>
      <c r="B2342" s="198" t="s">
        <v>2044</v>
      </c>
      <c r="C2342" s="199">
        <v>26.76</v>
      </c>
      <c r="D2342" s="199"/>
      <c r="E2342" s="199"/>
      <c r="F2342" s="199"/>
      <c r="G2342" s="199">
        <v>26.76</v>
      </c>
    </row>
    <row r="2343" s="109" customFormat="1" ht="19.9" customHeight="1" spans="1:7">
      <c r="A2343" s="197" t="s">
        <v>2045</v>
      </c>
      <c r="B2343" s="198" t="s">
        <v>2046</v>
      </c>
      <c r="C2343" s="199">
        <v>0.38</v>
      </c>
      <c r="D2343" s="199"/>
      <c r="E2343" s="199"/>
      <c r="F2343" s="199"/>
      <c r="G2343" s="199">
        <v>0.38</v>
      </c>
    </row>
    <row r="2344" s="109" customFormat="1" ht="19.9" customHeight="1" spans="1:7">
      <c r="A2344" s="197" t="s">
        <v>2177</v>
      </c>
      <c r="B2344" s="198" t="s">
        <v>2178</v>
      </c>
      <c r="C2344" s="199">
        <v>0.12</v>
      </c>
      <c r="D2344" s="199"/>
      <c r="E2344" s="199"/>
      <c r="F2344" s="199"/>
      <c r="G2344" s="199">
        <v>0.12</v>
      </c>
    </row>
    <row r="2345" s="109" customFormat="1" ht="19.9" customHeight="1" spans="1:7">
      <c r="A2345" s="197" t="s">
        <v>2049</v>
      </c>
      <c r="B2345" s="198" t="s">
        <v>2050</v>
      </c>
      <c r="C2345" s="199">
        <v>6.88</v>
      </c>
      <c r="D2345" s="199"/>
      <c r="E2345" s="199"/>
      <c r="F2345" s="199"/>
      <c r="G2345" s="199">
        <v>6.88</v>
      </c>
    </row>
    <row r="2346" s="109" customFormat="1" ht="19.9" customHeight="1" spans="1:7">
      <c r="A2346" s="197" t="s">
        <v>2051</v>
      </c>
      <c r="B2346" s="198" t="s">
        <v>2052</v>
      </c>
      <c r="C2346" s="199">
        <v>32.19</v>
      </c>
      <c r="D2346" s="199"/>
      <c r="E2346" s="199">
        <v>32.19</v>
      </c>
      <c r="F2346" s="199"/>
      <c r="G2346" s="199"/>
    </row>
    <row r="2347" s="109" customFormat="1" ht="19.9" customHeight="1" spans="1:7">
      <c r="A2347" s="197" t="s">
        <v>2173</v>
      </c>
      <c r="B2347" s="198" t="s">
        <v>2174</v>
      </c>
      <c r="C2347" s="199">
        <v>32.19</v>
      </c>
      <c r="D2347" s="199"/>
      <c r="E2347" s="199">
        <v>32.19</v>
      </c>
      <c r="F2347" s="199"/>
      <c r="G2347" s="199"/>
    </row>
    <row r="2348" s="109" customFormat="1" ht="19.9" customHeight="1" spans="1:7">
      <c r="A2348" s="194" t="s">
        <v>2221</v>
      </c>
      <c r="B2348" s="195" t="s">
        <v>2222</v>
      </c>
      <c r="C2348" s="196">
        <v>4573.21</v>
      </c>
      <c r="D2348" s="196">
        <v>4183.74</v>
      </c>
      <c r="E2348" s="196">
        <v>146.45</v>
      </c>
      <c r="F2348" s="196"/>
      <c r="G2348" s="196">
        <v>243.02</v>
      </c>
    </row>
    <row r="2349" s="109" customFormat="1" ht="19.9" customHeight="1" spans="1:7">
      <c r="A2349" s="197" t="s">
        <v>1991</v>
      </c>
      <c r="B2349" s="198" t="s">
        <v>1992</v>
      </c>
      <c r="C2349" s="199">
        <v>4183.74</v>
      </c>
      <c r="D2349" s="199">
        <v>4183.74</v>
      </c>
      <c r="E2349" s="199"/>
      <c r="F2349" s="199"/>
      <c r="G2349" s="199"/>
    </row>
    <row r="2350" s="109" customFormat="1" ht="19.9" customHeight="1" spans="1:7">
      <c r="A2350" s="197" t="s">
        <v>1993</v>
      </c>
      <c r="B2350" s="198" t="s">
        <v>1994</v>
      </c>
      <c r="C2350" s="199">
        <v>2721.87</v>
      </c>
      <c r="D2350" s="199">
        <v>2721.87</v>
      </c>
      <c r="E2350" s="199"/>
      <c r="F2350" s="199"/>
      <c r="G2350" s="199"/>
    </row>
    <row r="2351" s="109" customFormat="1" ht="19.9" customHeight="1" spans="1:7">
      <c r="A2351" s="197" t="s">
        <v>1995</v>
      </c>
      <c r="B2351" s="198" t="s">
        <v>1996</v>
      </c>
      <c r="C2351" s="199">
        <v>114.05</v>
      </c>
      <c r="D2351" s="199">
        <v>114.05</v>
      </c>
      <c r="E2351" s="199"/>
      <c r="F2351" s="199"/>
      <c r="G2351" s="199"/>
    </row>
    <row r="2352" s="109" customFormat="1" ht="19.9" customHeight="1" spans="1:7">
      <c r="A2352" s="197" t="s">
        <v>1997</v>
      </c>
      <c r="B2352" s="198" t="s">
        <v>1998</v>
      </c>
      <c r="C2352" s="199">
        <v>226.82</v>
      </c>
      <c r="D2352" s="199">
        <v>226.82</v>
      </c>
      <c r="E2352" s="199"/>
      <c r="F2352" s="199"/>
      <c r="G2352" s="199"/>
    </row>
    <row r="2353" s="109" customFormat="1" ht="19.9" customHeight="1" spans="1:7">
      <c r="A2353" s="197" t="s">
        <v>1999</v>
      </c>
      <c r="B2353" s="198" t="s">
        <v>2000</v>
      </c>
      <c r="C2353" s="199">
        <v>66.6</v>
      </c>
      <c r="D2353" s="199">
        <v>66.6</v>
      </c>
      <c r="E2353" s="199"/>
      <c r="F2353" s="199"/>
      <c r="G2353" s="199"/>
    </row>
    <row r="2354" s="109" customFormat="1" ht="19.9" customHeight="1" spans="1:7">
      <c r="A2354" s="197" t="s">
        <v>2001</v>
      </c>
      <c r="B2354" s="198" t="s">
        <v>2002</v>
      </c>
      <c r="C2354" s="199">
        <v>482.45</v>
      </c>
      <c r="D2354" s="199">
        <v>482.45</v>
      </c>
      <c r="E2354" s="199"/>
      <c r="F2354" s="199"/>
      <c r="G2354" s="199"/>
    </row>
    <row r="2355" s="109" customFormat="1" ht="19.9" customHeight="1" spans="1:7">
      <c r="A2355" s="197" t="s">
        <v>2003</v>
      </c>
      <c r="B2355" s="198" t="s">
        <v>2004</v>
      </c>
      <c r="C2355" s="199">
        <v>232.18</v>
      </c>
      <c r="D2355" s="199">
        <v>232.18</v>
      </c>
      <c r="E2355" s="199"/>
      <c r="F2355" s="199"/>
      <c r="G2355" s="199"/>
    </row>
    <row r="2356" s="109" customFormat="1" ht="19.9" customHeight="1" spans="1:7">
      <c r="A2356" s="197" t="s">
        <v>2007</v>
      </c>
      <c r="B2356" s="198" t="s">
        <v>2008</v>
      </c>
      <c r="C2356" s="199">
        <v>18.1</v>
      </c>
      <c r="D2356" s="199">
        <v>18.1</v>
      </c>
      <c r="E2356" s="199"/>
      <c r="F2356" s="199"/>
      <c r="G2356" s="199"/>
    </row>
    <row r="2357" s="109" customFormat="1" ht="19.9" customHeight="1" spans="1:7">
      <c r="A2357" s="197" t="s">
        <v>2009</v>
      </c>
      <c r="B2357" s="198" t="s">
        <v>2010</v>
      </c>
      <c r="C2357" s="199">
        <v>122.27</v>
      </c>
      <c r="D2357" s="199">
        <v>122.27</v>
      </c>
      <c r="E2357" s="199"/>
      <c r="F2357" s="199"/>
      <c r="G2357" s="199"/>
    </row>
    <row r="2358" s="109" customFormat="1" ht="19.9" customHeight="1" spans="1:7">
      <c r="A2358" s="197" t="s">
        <v>2011</v>
      </c>
      <c r="B2358" s="198" t="s">
        <v>2012</v>
      </c>
      <c r="C2358" s="199">
        <v>23.98</v>
      </c>
      <c r="D2358" s="199">
        <v>23.98</v>
      </c>
      <c r="E2358" s="199"/>
      <c r="F2358" s="199"/>
      <c r="G2358" s="199"/>
    </row>
    <row r="2359" s="109" customFormat="1" ht="19.9" customHeight="1" spans="1:7">
      <c r="A2359" s="197" t="s">
        <v>2013</v>
      </c>
      <c r="B2359" s="198" t="s">
        <v>2014</v>
      </c>
      <c r="C2359" s="199">
        <v>175.42</v>
      </c>
      <c r="D2359" s="199">
        <v>175.42</v>
      </c>
      <c r="E2359" s="199"/>
      <c r="F2359" s="199"/>
      <c r="G2359" s="199"/>
    </row>
    <row r="2360" s="109" customFormat="1" ht="19.9" customHeight="1" spans="1:7">
      <c r="A2360" s="197" t="s">
        <v>2015</v>
      </c>
      <c r="B2360" s="198" t="s">
        <v>2016</v>
      </c>
      <c r="C2360" s="199">
        <v>243.02</v>
      </c>
      <c r="D2360" s="199"/>
      <c r="E2360" s="199"/>
      <c r="F2360" s="199"/>
      <c r="G2360" s="199">
        <v>243.02</v>
      </c>
    </row>
    <row r="2361" s="109" customFormat="1" ht="19.9" customHeight="1" spans="1:7">
      <c r="A2361" s="197" t="s">
        <v>2017</v>
      </c>
      <c r="B2361" s="198" t="s">
        <v>2018</v>
      </c>
      <c r="C2361" s="199">
        <v>63.92</v>
      </c>
      <c r="D2361" s="199"/>
      <c r="E2361" s="199"/>
      <c r="F2361" s="199"/>
      <c r="G2361" s="199">
        <v>63.92</v>
      </c>
    </row>
    <row r="2362" s="109" customFormat="1" ht="19.9" customHeight="1" spans="1:7">
      <c r="A2362" s="197" t="s">
        <v>2019</v>
      </c>
      <c r="B2362" s="198" t="s">
        <v>2020</v>
      </c>
      <c r="C2362" s="199">
        <v>26</v>
      </c>
      <c r="D2362" s="199"/>
      <c r="E2362" s="199"/>
      <c r="F2362" s="199"/>
      <c r="G2362" s="199">
        <v>26</v>
      </c>
    </row>
    <row r="2363" s="109" customFormat="1" ht="19.9" customHeight="1" spans="1:7">
      <c r="A2363" s="197" t="s">
        <v>2025</v>
      </c>
      <c r="B2363" s="198" t="s">
        <v>2026</v>
      </c>
      <c r="C2363" s="199">
        <v>20</v>
      </c>
      <c r="D2363" s="199"/>
      <c r="E2363" s="199"/>
      <c r="F2363" s="199"/>
      <c r="G2363" s="199">
        <v>20</v>
      </c>
    </row>
    <row r="2364" s="109" customFormat="1" ht="19.9" customHeight="1" spans="1:7">
      <c r="A2364" s="197" t="s">
        <v>2029</v>
      </c>
      <c r="B2364" s="198" t="s">
        <v>2030</v>
      </c>
      <c r="C2364" s="199">
        <v>10</v>
      </c>
      <c r="D2364" s="199"/>
      <c r="E2364" s="199"/>
      <c r="F2364" s="199"/>
      <c r="G2364" s="199">
        <v>10</v>
      </c>
    </row>
    <row r="2365" s="109" customFormat="1" ht="19.9" customHeight="1" spans="1:7">
      <c r="A2365" s="197" t="s">
        <v>2033</v>
      </c>
      <c r="B2365" s="198" t="s">
        <v>2034</v>
      </c>
      <c r="C2365" s="199">
        <v>30</v>
      </c>
      <c r="D2365" s="199"/>
      <c r="E2365" s="199"/>
      <c r="F2365" s="199"/>
      <c r="G2365" s="199">
        <v>30</v>
      </c>
    </row>
    <row r="2366" s="109" customFormat="1" ht="19.9" customHeight="1" spans="1:7">
      <c r="A2366" s="197" t="s">
        <v>2037</v>
      </c>
      <c r="B2366" s="198" t="s">
        <v>2038</v>
      </c>
      <c r="C2366" s="199">
        <v>3</v>
      </c>
      <c r="D2366" s="199"/>
      <c r="E2366" s="199"/>
      <c r="F2366" s="199"/>
      <c r="G2366" s="199">
        <v>3</v>
      </c>
    </row>
    <row r="2367" s="109" customFormat="1" ht="19.9" customHeight="1" spans="1:7">
      <c r="A2367" s="197" t="s">
        <v>2043</v>
      </c>
      <c r="B2367" s="198" t="s">
        <v>2044</v>
      </c>
      <c r="C2367" s="199">
        <v>55.77</v>
      </c>
      <c r="D2367" s="199"/>
      <c r="E2367" s="199"/>
      <c r="F2367" s="199"/>
      <c r="G2367" s="199">
        <v>55.77</v>
      </c>
    </row>
    <row r="2368" s="109" customFormat="1" ht="19.9" customHeight="1" spans="1:7">
      <c r="A2368" s="197" t="s">
        <v>2045</v>
      </c>
      <c r="B2368" s="198" t="s">
        <v>2046</v>
      </c>
      <c r="C2368" s="199">
        <v>0.67</v>
      </c>
      <c r="D2368" s="199"/>
      <c r="E2368" s="199"/>
      <c r="F2368" s="199"/>
      <c r="G2368" s="199">
        <v>0.67</v>
      </c>
    </row>
    <row r="2369" s="109" customFormat="1" ht="19.9" customHeight="1" spans="1:7">
      <c r="A2369" s="197" t="s">
        <v>2047</v>
      </c>
      <c r="B2369" s="198" t="s">
        <v>2048</v>
      </c>
      <c r="C2369" s="199">
        <v>5</v>
      </c>
      <c r="D2369" s="199"/>
      <c r="E2369" s="199"/>
      <c r="F2369" s="199"/>
      <c r="G2369" s="199">
        <v>5</v>
      </c>
    </row>
    <row r="2370" s="109" customFormat="1" ht="19.9" customHeight="1" spans="1:7">
      <c r="A2370" s="197" t="s">
        <v>2177</v>
      </c>
      <c r="B2370" s="198" t="s">
        <v>2178</v>
      </c>
      <c r="C2370" s="199">
        <v>0.62</v>
      </c>
      <c r="D2370" s="199"/>
      <c r="E2370" s="199"/>
      <c r="F2370" s="199"/>
      <c r="G2370" s="199">
        <v>0.62</v>
      </c>
    </row>
    <row r="2371" s="109" customFormat="1" ht="19.9" customHeight="1" spans="1:7">
      <c r="A2371" s="197" t="s">
        <v>2049</v>
      </c>
      <c r="B2371" s="198" t="s">
        <v>2050</v>
      </c>
      <c r="C2371" s="199">
        <v>28.04</v>
      </c>
      <c r="D2371" s="199"/>
      <c r="E2371" s="199"/>
      <c r="F2371" s="199"/>
      <c r="G2371" s="199">
        <v>28.04</v>
      </c>
    </row>
    <row r="2372" s="109" customFormat="1" ht="19.9" customHeight="1" spans="1:7">
      <c r="A2372" s="197" t="s">
        <v>2051</v>
      </c>
      <c r="B2372" s="198" t="s">
        <v>2052</v>
      </c>
      <c r="C2372" s="199">
        <v>146.45</v>
      </c>
      <c r="D2372" s="199"/>
      <c r="E2372" s="199">
        <v>146.45</v>
      </c>
      <c r="F2372" s="199"/>
      <c r="G2372" s="199"/>
    </row>
    <row r="2373" s="109" customFormat="1" ht="19.9" customHeight="1" spans="1:7">
      <c r="A2373" s="197" t="s">
        <v>2053</v>
      </c>
      <c r="B2373" s="198" t="s">
        <v>2054</v>
      </c>
      <c r="C2373" s="199">
        <v>5.34</v>
      </c>
      <c r="D2373" s="199"/>
      <c r="E2373" s="199">
        <v>5.34</v>
      </c>
      <c r="F2373" s="199"/>
      <c r="G2373" s="199"/>
    </row>
    <row r="2374" s="109" customFormat="1" ht="19.9" customHeight="1" spans="1:7">
      <c r="A2374" s="197" t="s">
        <v>2055</v>
      </c>
      <c r="B2374" s="198" t="s">
        <v>2056</v>
      </c>
      <c r="C2374" s="199">
        <v>0.1</v>
      </c>
      <c r="D2374" s="199"/>
      <c r="E2374" s="199">
        <v>0.1</v>
      </c>
      <c r="F2374" s="199"/>
      <c r="G2374" s="199"/>
    </row>
    <row r="2375" s="109" customFormat="1" ht="19.9" customHeight="1" spans="1:7">
      <c r="A2375" s="197" t="s">
        <v>2173</v>
      </c>
      <c r="B2375" s="198" t="s">
        <v>2174</v>
      </c>
      <c r="C2375" s="199">
        <v>22.61</v>
      </c>
      <c r="D2375" s="199"/>
      <c r="E2375" s="199">
        <v>22.61</v>
      </c>
      <c r="F2375" s="199"/>
      <c r="G2375" s="199"/>
    </row>
    <row r="2376" s="109" customFormat="1" ht="19.9" customHeight="1" spans="1:7">
      <c r="A2376" s="197" t="s">
        <v>2057</v>
      </c>
      <c r="B2376" s="198" t="s">
        <v>2058</v>
      </c>
      <c r="C2376" s="199">
        <v>118.4</v>
      </c>
      <c r="D2376" s="199"/>
      <c r="E2376" s="199">
        <v>118.4</v>
      </c>
      <c r="F2376" s="199"/>
      <c r="G2376" s="199"/>
    </row>
    <row r="2377" s="109" customFormat="1" ht="19.9" customHeight="1" spans="1:7">
      <c r="A2377" s="194" t="s">
        <v>2223</v>
      </c>
      <c r="B2377" s="195" t="s">
        <v>2224</v>
      </c>
      <c r="C2377" s="196">
        <v>8916.11</v>
      </c>
      <c r="D2377" s="196">
        <v>7982.46</v>
      </c>
      <c r="E2377" s="196">
        <v>316.59</v>
      </c>
      <c r="F2377" s="196"/>
      <c r="G2377" s="196">
        <v>617.06</v>
      </c>
    </row>
    <row r="2378" s="109" customFormat="1" ht="19.9" customHeight="1" spans="1:7">
      <c r="A2378" s="197" t="s">
        <v>1991</v>
      </c>
      <c r="B2378" s="198" t="s">
        <v>1992</v>
      </c>
      <c r="C2378" s="199">
        <v>7982.46</v>
      </c>
      <c r="D2378" s="199">
        <v>7982.46</v>
      </c>
      <c r="E2378" s="199"/>
      <c r="F2378" s="199"/>
      <c r="G2378" s="199"/>
    </row>
    <row r="2379" s="109" customFormat="1" ht="19.9" customHeight="1" spans="1:7">
      <c r="A2379" s="197" t="s">
        <v>1993</v>
      </c>
      <c r="B2379" s="198" t="s">
        <v>1994</v>
      </c>
      <c r="C2379" s="199">
        <v>4975.74</v>
      </c>
      <c r="D2379" s="199">
        <v>4975.74</v>
      </c>
      <c r="E2379" s="199"/>
      <c r="F2379" s="199"/>
      <c r="G2379" s="199"/>
    </row>
    <row r="2380" s="109" customFormat="1" ht="19.9" customHeight="1" spans="1:7">
      <c r="A2380" s="197" t="s">
        <v>1995</v>
      </c>
      <c r="B2380" s="198" t="s">
        <v>1996</v>
      </c>
      <c r="C2380" s="199">
        <v>224.07</v>
      </c>
      <c r="D2380" s="199">
        <v>224.07</v>
      </c>
      <c r="E2380" s="199"/>
      <c r="F2380" s="199"/>
      <c r="G2380" s="199"/>
    </row>
    <row r="2381" s="109" customFormat="1" ht="19.9" customHeight="1" spans="1:7">
      <c r="A2381" s="197" t="s">
        <v>1997</v>
      </c>
      <c r="B2381" s="198" t="s">
        <v>1998</v>
      </c>
      <c r="C2381" s="199">
        <v>414.64</v>
      </c>
      <c r="D2381" s="199">
        <v>414.64</v>
      </c>
      <c r="E2381" s="199"/>
      <c r="F2381" s="199"/>
      <c r="G2381" s="199"/>
    </row>
    <row r="2382" s="109" customFormat="1" ht="19.9" customHeight="1" spans="1:7">
      <c r="A2382" s="197" t="s">
        <v>1999</v>
      </c>
      <c r="B2382" s="198" t="s">
        <v>2000</v>
      </c>
      <c r="C2382" s="199">
        <v>133.8</v>
      </c>
      <c r="D2382" s="199">
        <v>133.8</v>
      </c>
      <c r="E2382" s="199"/>
      <c r="F2382" s="199"/>
      <c r="G2382" s="199"/>
    </row>
    <row r="2383" s="109" customFormat="1" ht="19.9" customHeight="1" spans="1:7">
      <c r="A2383" s="197" t="s">
        <v>2001</v>
      </c>
      <c r="B2383" s="198" t="s">
        <v>2002</v>
      </c>
      <c r="C2383" s="199">
        <v>881.76</v>
      </c>
      <c r="D2383" s="199">
        <v>881.76</v>
      </c>
      <c r="E2383" s="199"/>
      <c r="F2383" s="199"/>
      <c r="G2383" s="199"/>
    </row>
    <row r="2384" s="109" customFormat="1" ht="19.9" customHeight="1" spans="1:7">
      <c r="A2384" s="197" t="s">
        <v>2003</v>
      </c>
      <c r="B2384" s="198" t="s">
        <v>2004</v>
      </c>
      <c r="C2384" s="199">
        <v>424.35</v>
      </c>
      <c r="D2384" s="199">
        <v>424.35</v>
      </c>
      <c r="E2384" s="199"/>
      <c r="F2384" s="199"/>
      <c r="G2384" s="199"/>
    </row>
    <row r="2385" s="109" customFormat="1" ht="19.9" customHeight="1" spans="1:7">
      <c r="A2385" s="197" t="s">
        <v>2007</v>
      </c>
      <c r="B2385" s="198" t="s">
        <v>2008</v>
      </c>
      <c r="C2385" s="199">
        <v>33.06</v>
      </c>
      <c r="D2385" s="199">
        <v>33.06</v>
      </c>
      <c r="E2385" s="199"/>
      <c r="F2385" s="199"/>
      <c r="G2385" s="199"/>
    </row>
    <row r="2386" s="109" customFormat="1" ht="19.9" customHeight="1" spans="1:7">
      <c r="A2386" s="197" t="s">
        <v>2009</v>
      </c>
      <c r="B2386" s="198" t="s">
        <v>2010</v>
      </c>
      <c r="C2386" s="199">
        <v>223.45</v>
      </c>
      <c r="D2386" s="199">
        <v>223.45</v>
      </c>
      <c r="E2386" s="199"/>
      <c r="F2386" s="199"/>
      <c r="G2386" s="199"/>
    </row>
    <row r="2387" s="109" customFormat="1" ht="19.9" customHeight="1" spans="1:7">
      <c r="A2387" s="197" t="s">
        <v>2011</v>
      </c>
      <c r="B2387" s="198" t="s">
        <v>2012</v>
      </c>
      <c r="C2387" s="199">
        <v>48.17</v>
      </c>
      <c r="D2387" s="199">
        <v>48.17</v>
      </c>
      <c r="E2387" s="199"/>
      <c r="F2387" s="199"/>
      <c r="G2387" s="199"/>
    </row>
    <row r="2388" s="109" customFormat="1" ht="19.9" customHeight="1" spans="1:7">
      <c r="A2388" s="197" t="s">
        <v>2013</v>
      </c>
      <c r="B2388" s="198" t="s">
        <v>2014</v>
      </c>
      <c r="C2388" s="199">
        <v>623.42</v>
      </c>
      <c r="D2388" s="199">
        <v>623.42</v>
      </c>
      <c r="E2388" s="199"/>
      <c r="F2388" s="199"/>
      <c r="G2388" s="199"/>
    </row>
    <row r="2389" s="109" customFormat="1" ht="19.9" customHeight="1" spans="1:7">
      <c r="A2389" s="197" t="s">
        <v>2015</v>
      </c>
      <c r="B2389" s="198" t="s">
        <v>2016</v>
      </c>
      <c r="C2389" s="199">
        <v>617.06</v>
      </c>
      <c r="D2389" s="199"/>
      <c r="E2389" s="199"/>
      <c r="F2389" s="199"/>
      <c r="G2389" s="199">
        <v>617.06</v>
      </c>
    </row>
    <row r="2390" s="109" customFormat="1" ht="19.9" customHeight="1" spans="1:7">
      <c r="A2390" s="197" t="s">
        <v>2017</v>
      </c>
      <c r="B2390" s="198" t="s">
        <v>2018</v>
      </c>
      <c r="C2390" s="199">
        <v>264.24</v>
      </c>
      <c r="D2390" s="199"/>
      <c r="E2390" s="199"/>
      <c r="F2390" s="199"/>
      <c r="G2390" s="199">
        <v>264.24</v>
      </c>
    </row>
    <row r="2391" s="109" customFormat="1" ht="19.9" customHeight="1" spans="1:7">
      <c r="A2391" s="197" t="s">
        <v>2019</v>
      </c>
      <c r="B2391" s="198" t="s">
        <v>2020</v>
      </c>
      <c r="C2391" s="199">
        <v>43.47</v>
      </c>
      <c r="D2391" s="199"/>
      <c r="E2391" s="199"/>
      <c r="F2391" s="199"/>
      <c r="G2391" s="199">
        <v>43.47</v>
      </c>
    </row>
    <row r="2392" s="109" customFormat="1" ht="19.9" customHeight="1" spans="1:7">
      <c r="A2392" s="197" t="s">
        <v>2025</v>
      </c>
      <c r="B2392" s="198" t="s">
        <v>2026</v>
      </c>
      <c r="C2392" s="199">
        <v>20</v>
      </c>
      <c r="D2392" s="199"/>
      <c r="E2392" s="199"/>
      <c r="F2392" s="199"/>
      <c r="G2392" s="199">
        <v>20</v>
      </c>
    </row>
    <row r="2393" s="109" customFormat="1" ht="19.9" customHeight="1" spans="1:7">
      <c r="A2393" s="197" t="s">
        <v>2029</v>
      </c>
      <c r="B2393" s="198" t="s">
        <v>2030</v>
      </c>
      <c r="C2393" s="199">
        <v>16</v>
      </c>
      <c r="D2393" s="199"/>
      <c r="E2393" s="199"/>
      <c r="F2393" s="199"/>
      <c r="G2393" s="199">
        <v>16</v>
      </c>
    </row>
    <row r="2394" s="109" customFormat="1" ht="19.9" customHeight="1" spans="1:7">
      <c r="A2394" s="197" t="s">
        <v>2037</v>
      </c>
      <c r="B2394" s="198" t="s">
        <v>2038</v>
      </c>
      <c r="C2394" s="199">
        <v>5</v>
      </c>
      <c r="D2394" s="199"/>
      <c r="E2394" s="199"/>
      <c r="F2394" s="199"/>
      <c r="G2394" s="199">
        <v>5</v>
      </c>
    </row>
    <row r="2395" s="109" customFormat="1" ht="19.9" customHeight="1" spans="1:7">
      <c r="A2395" s="197" t="s">
        <v>2043</v>
      </c>
      <c r="B2395" s="198" t="s">
        <v>2044</v>
      </c>
      <c r="C2395" s="199">
        <v>101.93</v>
      </c>
      <c r="D2395" s="199"/>
      <c r="E2395" s="199"/>
      <c r="F2395" s="199"/>
      <c r="G2395" s="199">
        <v>101.93</v>
      </c>
    </row>
    <row r="2396" s="109" customFormat="1" ht="19.9" customHeight="1" spans="1:7">
      <c r="A2396" s="197" t="s">
        <v>2045</v>
      </c>
      <c r="B2396" s="198" t="s">
        <v>2046</v>
      </c>
      <c r="C2396" s="199">
        <v>1.22</v>
      </c>
      <c r="D2396" s="199"/>
      <c r="E2396" s="199"/>
      <c r="F2396" s="199"/>
      <c r="G2396" s="199">
        <v>1.22</v>
      </c>
    </row>
    <row r="2397" s="109" customFormat="1" ht="19.9" customHeight="1" spans="1:7">
      <c r="A2397" s="197" t="s">
        <v>2047</v>
      </c>
      <c r="B2397" s="198" t="s">
        <v>2048</v>
      </c>
      <c r="C2397" s="199">
        <v>6</v>
      </c>
      <c r="D2397" s="199"/>
      <c r="E2397" s="199"/>
      <c r="F2397" s="199"/>
      <c r="G2397" s="199">
        <v>6</v>
      </c>
    </row>
    <row r="2398" s="109" customFormat="1" ht="19.9" customHeight="1" spans="1:7">
      <c r="A2398" s="197" t="s">
        <v>2177</v>
      </c>
      <c r="B2398" s="198" t="s">
        <v>2178</v>
      </c>
      <c r="C2398" s="199">
        <v>1.1</v>
      </c>
      <c r="D2398" s="199"/>
      <c r="E2398" s="199"/>
      <c r="F2398" s="199"/>
      <c r="G2398" s="199">
        <v>1.1</v>
      </c>
    </row>
    <row r="2399" s="109" customFormat="1" ht="19.9" customHeight="1" spans="1:7">
      <c r="A2399" s="197" t="s">
        <v>2049</v>
      </c>
      <c r="B2399" s="198" t="s">
        <v>2050</v>
      </c>
      <c r="C2399" s="199">
        <v>158.1</v>
      </c>
      <c r="D2399" s="199"/>
      <c r="E2399" s="199"/>
      <c r="F2399" s="199"/>
      <c r="G2399" s="199">
        <v>158.1</v>
      </c>
    </row>
    <row r="2400" s="109" customFormat="1" ht="19.9" customHeight="1" spans="1:7">
      <c r="A2400" s="197" t="s">
        <v>2051</v>
      </c>
      <c r="B2400" s="198" t="s">
        <v>2052</v>
      </c>
      <c r="C2400" s="199">
        <v>316.59</v>
      </c>
      <c r="D2400" s="199"/>
      <c r="E2400" s="199">
        <v>316.59</v>
      </c>
      <c r="F2400" s="199"/>
      <c r="G2400" s="199"/>
    </row>
    <row r="2401" s="109" customFormat="1" ht="19.9" customHeight="1" spans="1:7">
      <c r="A2401" s="197" t="s">
        <v>2053</v>
      </c>
      <c r="B2401" s="198" t="s">
        <v>2054</v>
      </c>
      <c r="C2401" s="199">
        <v>1.14</v>
      </c>
      <c r="D2401" s="199"/>
      <c r="E2401" s="199">
        <v>1.14</v>
      </c>
      <c r="F2401" s="199"/>
      <c r="G2401" s="199"/>
    </row>
    <row r="2402" s="109" customFormat="1" ht="19.9" customHeight="1" spans="1:7">
      <c r="A2402" s="197" t="s">
        <v>2055</v>
      </c>
      <c r="B2402" s="198" t="s">
        <v>2056</v>
      </c>
      <c r="C2402" s="199">
        <v>1</v>
      </c>
      <c r="D2402" s="199"/>
      <c r="E2402" s="199">
        <v>1</v>
      </c>
      <c r="F2402" s="199"/>
      <c r="G2402" s="199"/>
    </row>
    <row r="2403" s="109" customFormat="1" ht="19.9" customHeight="1" spans="1:7">
      <c r="A2403" s="197" t="s">
        <v>2173</v>
      </c>
      <c r="B2403" s="198" t="s">
        <v>2174</v>
      </c>
      <c r="C2403" s="199">
        <v>52.08</v>
      </c>
      <c r="D2403" s="199"/>
      <c r="E2403" s="199">
        <v>52.08</v>
      </c>
      <c r="F2403" s="199"/>
      <c r="G2403" s="199"/>
    </row>
    <row r="2404" s="109" customFormat="1" ht="19.9" customHeight="1" spans="1:7">
      <c r="A2404" s="197" t="s">
        <v>2057</v>
      </c>
      <c r="B2404" s="198" t="s">
        <v>2058</v>
      </c>
      <c r="C2404" s="199">
        <v>262.37</v>
      </c>
      <c r="D2404" s="199"/>
      <c r="E2404" s="199">
        <v>262.37</v>
      </c>
      <c r="F2404" s="199"/>
      <c r="G2404" s="199"/>
    </row>
    <row r="2405" s="109" customFormat="1" ht="19.9" customHeight="1" spans="1:7">
      <c r="A2405" s="194" t="s">
        <v>2225</v>
      </c>
      <c r="B2405" s="195" t="s">
        <v>2226</v>
      </c>
      <c r="C2405" s="196">
        <v>1529.31</v>
      </c>
      <c r="D2405" s="196">
        <v>1381.35</v>
      </c>
      <c r="E2405" s="196">
        <v>9.38</v>
      </c>
      <c r="F2405" s="196"/>
      <c r="G2405" s="196">
        <v>138.58</v>
      </c>
    </row>
    <row r="2406" s="109" customFormat="1" ht="19.9" customHeight="1" spans="1:7">
      <c r="A2406" s="197" t="s">
        <v>1991</v>
      </c>
      <c r="B2406" s="198" t="s">
        <v>1992</v>
      </c>
      <c r="C2406" s="199">
        <v>1381.35</v>
      </c>
      <c r="D2406" s="199">
        <v>1381.35</v>
      </c>
      <c r="E2406" s="199"/>
      <c r="F2406" s="199"/>
      <c r="G2406" s="199"/>
    </row>
    <row r="2407" s="109" customFormat="1" ht="19.9" customHeight="1" spans="1:7">
      <c r="A2407" s="197" t="s">
        <v>1993</v>
      </c>
      <c r="B2407" s="198" t="s">
        <v>1994</v>
      </c>
      <c r="C2407" s="199">
        <v>155.11</v>
      </c>
      <c r="D2407" s="199">
        <v>155.11</v>
      </c>
      <c r="E2407" s="199"/>
      <c r="F2407" s="199"/>
      <c r="G2407" s="199"/>
    </row>
    <row r="2408" s="109" customFormat="1" ht="19.9" customHeight="1" spans="1:7">
      <c r="A2408" s="197" t="s">
        <v>1995</v>
      </c>
      <c r="B2408" s="198" t="s">
        <v>1996</v>
      </c>
      <c r="C2408" s="199">
        <v>720.15</v>
      </c>
      <c r="D2408" s="199">
        <v>720.15</v>
      </c>
      <c r="E2408" s="199"/>
      <c r="F2408" s="199"/>
      <c r="G2408" s="199"/>
    </row>
    <row r="2409" s="109" customFormat="1" ht="19.9" customHeight="1" spans="1:7">
      <c r="A2409" s="197" t="s">
        <v>1997</v>
      </c>
      <c r="B2409" s="198" t="s">
        <v>1998</v>
      </c>
      <c r="C2409" s="199">
        <v>70.25</v>
      </c>
      <c r="D2409" s="199">
        <v>70.25</v>
      </c>
      <c r="E2409" s="199"/>
      <c r="F2409" s="199"/>
      <c r="G2409" s="199"/>
    </row>
    <row r="2410" s="109" customFormat="1" ht="19.9" customHeight="1" spans="1:7">
      <c r="A2410" s="197" t="s">
        <v>1999</v>
      </c>
      <c r="B2410" s="198" t="s">
        <v>2000</v>
      </c>
      <c r="C2410" s="199">
        <v>22.2</v>
      </c>
      <c r="D2410" s="199">
        <v>22.2</v>
      </c>
      <c r="E2410" s="199"/>
      <c r="F2410" s="199"/>
      <c r="G2410" s="199"/>
    </row>
    <row r="2411" s="109" customFormat="1" ht="19.9" customHeight="1" spans="1:7">
      <c r="A2411" s="197" t="s">
        <v>2001</v>
      </c>
      <c r="B2411" s="198" t="s">
        <v>2002</v>
      </c>
      <c r="C2411" s="199">
        <v>134.77</v>
      </c>
      <c r="D2411" s="199">
        <v>134.77</v>
      </c>
      <c r="E2411" s="199"/>
      <c r="F2411" s="199"/>
      <c r="G2411" s="199"/>
    </row>
    <row r="2412" s="109" customFormat="1" ht="19.9" customHeight="1" spans="1:7">
      <c r="A2412" s="197" t="s">
        <v>2003</v>
      </c>
      <c r="B2412" s="198" t="s">
        <v>2004</v>
      </c>
      <c r="C2412" s="199">
        <v>65.87</v>
      </c>
      <c r="D2412" s="199">
        <v>65.87</v>
      </c>
      <c r="E2412" s="199"/>
      <c r="F2412" s="199"/>
      <c r="G2412" s="199"/>
    </row>
    <row r="2413" s="109" customFormat="1" ht="19.9" customHeight="1" spans="1:7">
      <c r="A2413" s="197" t="s">
        <v>2005</v>
      </c>
      <c r="B2413" s="198" t="s">
        <v>2006</v>
      </c>
      <c r="C2413" s="199">
        <v>9.12</v>
      </c>
      <c r="D2413" s="199">
        <v>9.12</v>
      </c>
      <c r="E2413" s="199"/>
      <c r="F2413" s="199"/>
      <c r="G2413" s="199"/>
    </row>
    <row r="2414" s="109" customFormat="1" ht="19.9" customHeight="1" spans="1:7">
      <c r="A2414" s="197" t="s">
        <v>2007</v>
      </c>
      <c r="B2414" s="198" t="s">
        <v>2008</v>
      </c>
      <c r="C2414" s="199">
        <v>2.74</v>
      </c>
      <c r="D2414" s="199">
        <v>2.74</v>
      </c>
      <c r="E2414" s="199"/>
      <c r="F2414" s="199"/>
      <c r="G2414" s="199"/>
    </row>
    <row r="2415" s="109" customFormat="1" ht="19.9" customHeight="1" spans="1:7">
      <c r="A2415" s="197" t="s">
        <v>2009</v>
      </c>
      <c r="B2415" s="198" t="s">
        <v>2010</v>
      </c>
      <c r="C2415" s="199">
        <v>102.65</v>
      </c>
      <c r="D2415" s="199">
        <v>102.65</v>
      </c>
      <c r="E2415" s="199"/>
      <c r="F2415" s="199"/>
      <c r="G2415" s="199"/>
    </row>
    <row r="2416" s="109" customFormat="1" ht="19.9" customHeight="1" spans="1:7">
      <c r="A2416" s="197" t="s">
        <v>2011</v>
      </c>
      <c r="B2416" s="198" t="s">
        <v>2012</v>
      </c>
      <c r="C2416" s="199">
        <v>7.99</v>
      </c>
      <c r="D2416" s="199">
        <v>7.99</v>
      </c>
      <c r="E2416" s="199"/>
      <c r="F2416" s="199"/>
      <c r="G2416" s="199"/>
    </row>
    <row r="2417" s="109" customFormat="1" ht="19.9" customHeight="1" spans="1:7">
      <c r="A2417" s="197" t="s">
        <v>2013</v>
      </c>
      <c r="B2417" s="198" t="s">
        <v>2014</v>
      </c>
      <c r="C2417" s="199">
        <v>90.5</v>
      </c>
      <c r="D2417" s="199">
        <v>90.5</v>
      </c>
      <c r="E2417" s="199"/>
      <c r="F2417" s="199"/>
      <c r="G2417" s="199"/>
    </row>
    <row r="2418" s="109" customFormat="1" ht="19.9" customHeight="1" spans="1:7">
      <c r="A2418" s="197" t="s">
        <v>2015</v>
      </c>
      <c r="B2418" s="198" t="s">
        <v>2016</v>
      </c>
      <c r="C2418" s="199">
        <v>138.58</v>
      </c>
      <c r="D2418" s="199"/>
      <c r="E2418" s="199"/>
      <c r="F2418" s="199"/>
      <c r="G2418" s="199">
        <v>138.58</v>
      </c>
    </row>
    <row r="2419" s="109" customFormat="1" ht="19.9" customHeight="1" spans="1:7">
      <c r="A2419" s="197" t="s">
        <v>2017</v>
      </c>
      <c r="B2419" s="198" t="s">
        <v>2018</v>
      </c>
      <c r="C2419" s="199">
        <v>6.66</v>
      </c>
      <c r="D2419" s="199"/>
      <c r="E2419" s="199"/>
      <c r="F2419" s="199"/>
      <c r="G2419" s="199">
        <v>6.66</v>
      </c>
    </row>
    <row r="2420" s="109" customFormat="1" ht="19.9" customHeight="1" spans="1:7">
      <c r="A2420" s="197" t="s">
        <v>2019</v>
      </c>
      <c r="B2420" s="198" t="s">
        <v>2020</v>
      </c>
      <c r="C2420" s="199">
        <v>1.48</v>
      </c>
      <c r="D2420" s="199"/>
      <c r="E2420" s="199"/>
      <c r="F2420" s="199"/>
      <c r="G2420" s="199">
        <v>1.48</v>
      </c>
    </row>
    <row r="2421" s="109" customFormat="1" ht="19.9" customHeight="1" spans="1:7">
      <c r="A2421" s="197" t="s">
        <v>2021</v>
      </c>
      <c r="B2421" s="198" t="s">
        <v>2022</v>
      </c>
      <c r="C2421" s="199">
        <v>2.96</v>
      </c>
      <c r="D2421" s="199"/>
      <c r="E2421" s="199"/>
      <c r="F2421" s="199"/>
      <c r="G2421" s="199">
        <v>2.96</v>
      </c>
    </row>
    <row r="2422" s="109" customFormat="1" ht="19.9" customHeight="1" spans="1:7">
      <c r="A2422" s="197" t="s">
        <v>2023</v>
      </c>
      <c r="B2422" s="198" t="s">
        <v>2024</v>
      </c>
      <c r="C2422" s="199">
        <v>1.48</v>
      </c>
      <c r="D2422" s="199"/>
      <c r="E2422" s="199"/>
      <c r="F2422" s="199"/>
      <c r="G2422" s="199">
        <v>1.48</v>
      </c>
    </row>
    <row r="2423" s="109" customFormat="1" ht="19.9" customHeight="1" spans="1:7">
      <c r="A2423" s="197" t="s">
        <v>2025</v>
      </c>
      <c r="B2423" s="198" t="s">
        <v>2026</v>
      </c>
      <c r="C2423" s="199">
        <v>9.25</v>
      </c>
      <c r="D2423" s="199"/>
      <c r="E2423" s="199"/>
      <c r="F2423" s="199"/>
      <c r="G2423" s="199">
        <v>9.25</v>
      </c>
    </row>
    <row r="2424" s="109" customFormat="1" ht="19.9" customHeight="1" spans="1:7">
      <c r="A2424" s="197" t="s">
        <v>2027</v>
      </c>
      <c r="B2424" s="198" t="s">
        <v>2028</v>
      </c>
      <c r="C2424" s="199">
        <v>1.11</v>
      </c>
      <c r="D2424" s="199"/>
      <c r="E2424" s="199"/>
      <c r="F2424" s="199"/>
      <c r="G2424" s="199">
        <v>1.11</v>
      </c>
    </row>
    <row r="2425" s="109" customFormat="1" ht="19.9" customHeight="1" spans="1:7">
      <c r="A2425" s="197" t="s">
        <v>2029</v>
      </c>
      <c r="B2425" s="198" t="s">
        <v>2030</v>
      </c>
      <c r="C2425" s="199">
        <v>11.54</v>
      </c>
      <c r="D2425" s="199"/>
      <c r="E2425" s="199"/>
      <c r="F2425" s="199"/>
      <c r="G2425" s="199">
        <v>11.54</v>
      </c>
    </row>
    <row r="2426" s="109" customFormat="1" ht="19.9" customHeight="1" spans="1:7">
      <c r="A2426" s="197" t="s">
        <v>2031</v>
      </c>
      <c r="B2426" s="198" t="s">
        <v>2032</v>
      </c>
      <c r="C2426" s="199">
        <v>28.86</v>
      </c>
      <c r="D2426" s="199"/>
      <c r="E2426" s="199"/>
      <c r="F2426" s="199"/>
      <c r="G2426" s="199">
        <v>28.86</v>
      </c>
    </row>
    <row r="2427" s="109" customFormat="1" ht="19.9" customHeight="1" spans="1:7">
      <c r="A2427" s="197" t="s">
        <v>2033</v>
      </c>
      <c r="B2427" s="198" t="s">
        <v>2034</v>
      </c>
      <c r="C2427" s="199">
        <v>1.85</v>
      </c>
      <c r="D2427" s="199"/>
      <c r="E2427" s="199"/>
      <c r="F2427" s="199"/>
      <c r="G2427" s="199">
        <v>1.85</v>
      </c>
    </row>
    <row r="2428" s="109" customFormat="1" ht="19.9" customHeight="1" spans="1:7">
      <c r="A2428" s="197" t="s">
        <v>2035</v>
      </c>
      <c r="B2428" s="198" t="s">
        <v>2036</v>
      </c>
      <c r="C2428" s="199">
        <v>1.85</v>
      </c>
      <c r="D2428" s="199"/>
      <c r="E2428" s="199"/>
      <c r="F2428" s="199"/>
      <c r="G2428" s="199">
        <v>1.85</v>
      </c>
    </row>
    <row r="2429" s="109" customFormat="1" ht="19.9" customHeight="1" spans="1:7">
      <c r="A2429" s="197" t="s">
        <v>2037</v>
      </c>
      <c r="B2429" s="198" t="s">
        <v>2038</v>
      </c>
      <c r="C2429" s="199">
        <v>2.22</v>
      </c>
      <c r="D2429" s="199"/>
      <c r="E2429" s="199"/>
      <c r="F2429" s="199"/>
      <c r="G2429" s="199">
        <v>2.22</v>
      </c>
    </row>
    <row r="2430" s="109" customFormat="1" ht="19.9" customHeight="1" spans="1:7">
      <c r="A2430" s="197" t="s">
        <v>2039</v>
      </c>
      <c r="B2430" s="198" t="s">
        <v>2040</v>
      </c>
      <c r="C2430" s="199">
        <v>1.48</v>
      </c>
      <c r="D2430" s="199"/>
      <c r="E2430" s="199"/>
      <c r="F2430" s="199"/>
      <c r="G2430" s="199">
        <v>1.48</v>
      </c>
    </row>
    <row r="2431" s="109" customFormat="1" ht="19.9" customHeight="1" spans="1:7">
      <c r="A2431" s="197" t="s">
        <v>2041</v>
      </c>
      <c r="B2431" s="198" t="s">
        <v>2042</v>
      </c>
      <c r="C2431" s="199">
        <v>1.85</v>
      </c>
      <c r="D2431" s="199"/>
      <c r="E2431" s="199"/>
      <c r="F2431" s="199"/>
      <c r="G2431" s="199">
        <v>1.85</v>
      </c>
    </row>
    <row r="2432" s="109" customFormat="1" ht="19.9" customHeight="1" spans="1:7">
      <c r="A2432" s="197" t="s">
        <v>2043</v>
      </c>
      <c r="B2432" s="198" t="s">
        <v>2044</v>
      </c>
      <c r="C2432" s="199">
        <v>18.67</v>
      </c>
      <c r="D2432" s="199"/>
      <c r="E2432" s="199"/>
      <c r="F2432" s="199"/>
      <c r="G2432" s="199">
        <v>18.67</v>
      </c>
    </row>
    <row r="2433" s="109" customFormat="1" ht="19.9" customHeight="1" spans="1:7">
      <c r="A2433" s="197" t="s">
        <v>2045</v>
      </c>
      <c r="B2433" s="198" t="s">
        <v>2046</v>
      </c>
      <c r="C2433" s="199">
        <v>0.22</v>
      </c>
      <c r="D2433" s="199"/>
      <c r="E2433" s="199"/>
      <c r="F2433" s="199"/>
      <c r="G2433" s="199">
        <v>0.22</v>
      </c>
    </row>
    <row r="2434" s="109" customFormat="1" ht="19.9" customHeight="1" spans="1:7">
      <c r="A2434" s="197" t="s">
        <v>2047</v>
      </c>
      <c r="B2434" s="198" t="s">
        <v>2048</v>
      </c>
      <c r="C2434" s="199">
        <v>27.75</v>
      </c>
      <c r="D2434" s="199"/>
      <c r="E2434" s="199"/>
      <c r="F2434" s="199"/>
      <c r="G2434" s="199">
        <v>27.75</v>
      </c>
    </row>
    <row r="2435" s="109" customFormat="1" ht="19.9" customHeight="1" spans="1:7">
      <c r="A2435" s="197" t="s">
        <v>2049</v>
      </c>
      <c r="B2435" s="198" t="s">
        <v>2050</v>
      </c>
      <c r="C2435" s="199">
        <v>19.35</v>
      </c>
      <c r="D2435" s="199"/>
      <c r="E2435" s="199"/>
      <c r="F2435" s="199"/>
      <c r="G2435" s="199">
        <v>19.35</v>
      </c>
    </row>
    <row r="2436" s="109" customFormat="1" ht="19.9" customHeight="1" spans="1:7">
      <c r="A2436" s="197" t="s">
        <v>2051</v>
      </c>
      <c r="B2436" s="198" t="s">
        <v>2052</v>
      </c>
      <c r="C2436" s="199">
        <v>9.38</v>
      </c>
      <c r="D2436" s="199"/>
      <c r="E2436" s="199">
        <v>9.38</v>
      </c>
      <c r="F2436" s="199"/>
      <c r="G2436" s="199"/>
    </row>
    <row r="2437" s="109" customFormat="1" ht="19.9" customHeight="1" spans="1:7">
      <c r="A2437" s="197" t="s">
        <v>2053</v>
      </c>
      <c r="B2437" s="198" t="s">
        <v>2054</v>
      </c>
      <c r="C2437" s="199">
        <v>2.25</v>
      </c>
      <c r="D2437" s="199"/>
      <c r="E2437" s="199">
        <v>2.25</v>
      </c>
      <c r="F2437" s="199"/>
      <c r="G2437" s="199"/>
    </row>
    <row r="2438" s="109" customFormat="1" ht="19.9" customHeight="1" spans="1:7">
      <c r="A2438" s="197" t="s">
        <v>2055</v>
      </c>
      <c r="B2438" s="198" t="s">
        <v>2056</v>
      </c>
      <c r="C2438" s="199">
        <v>3.1</v>
      </c>
      <c r="D2438" s="199"/>
      <c r="E2438" s="199">
        <v>3.1</v>
      </c>
      <c r="F2438" s="199"/>
      <c r="G2438" s="199"/>
    </row>
    <row r="2439" s="109" customFormat="1" ht="19.9" customHeight="1" spans="1:7">
      <c r="A2439" s="197" t="s">
        <v>2057</v>
      </c>
      <c r="B2439" s="198" t="s">
        <v>2058</v>
      </c>
      <c r="C2439" s="199">
        <v>4.03</v>
      </c>
      <c r="D2439" s="199"/>
      <c r="E2439" s="199">
        <v>4.03</v>
      </c>
      <c r="F2439" s="199"/>
      <c r="G2439" s="199"/>
    </row>
    <row r="2440" s="109" customFormat="1" ht="19.9" customHeight="1" spans="1:7">
      <c r="A2440" s="194" t="s">
        <v>2227</v>
      </c>
      <c r="B2440" s="195" t="s">
        <v>2228</v>
      </c>
      <c r="C2440" s="196">
        <v>2479.8</v>
      </c>
      <c r="D2440" s="196">
        <v>2233.39</v>
      </c>
      <c r="E2440" s="196">
        <v>13.33</v>
      </c>
      <c r="F2440" s="196"/>
      <c r="G2440" s="196">
        <v>233.08</v>
      </c>
    </row>
    <row r="2441" s="109" customFormat="1" ht="19.9" customHeight="1" spans="1:7">
      <c r="A2441" s="197" t="s">
        <v>1991</v>
      </c>
      <c r="B2441" s="198" t="s">
        <v>1992</v>
      </c>
      <c r="C2441" s="199">
        <v>2233.39</v>
      </c>
      <c r="D2441" s="199">
        <v>2233.39</v>
      </c>
      <c r="E2441" s="199"/>
      <c r="F2441" s="199"/>
      <c r="G2441" s="199"/>
    </row>
    <row r="2442" s="109" customFormat="1" ht="19.9" customHeight="1" spans="1:7">
      <c r="A2442" s="197" t="s">
        <v>1993</v>
      </c>
      <c r="B2442" s="198" t="s">
        <v>1994</v>
      </c>
      <c r="C2442" s="199">
        <v>246.48</v>
      </c>
      <c r="D2442" s="199">
        <v>246.48</v>
      </c>
      <c r="E2442" s="199"/>
      <c r="F2442" s="199"/>
      <c r="G2442" s="199"/>
    </row>
    <row r="2443" s="109" customFormat="1" ht="19.9" customHeight="1" spans="1:7">
      <c r="A2443" s="197" t="s">
        <v>1995</v>
      </c>
      <c r="B2443" s="198" t="s">
        <v>1996</v>
      </c>
      <c r="C2443" s="199">
        <v>1175.01</v>
      </c>
      <c r="D2443" s="199">
        <v>1175.01</v>
      </c>
      <c r="E2443" s="199"/>
      <c r="F2443" s="199"/>
      <c r="G2443" s="199"/>
    </row>
    <row r="2444" s="109" customFormat="1" ht="19.9" customHeight="1" spans="1:7">
      <c r="A2444" s="197" t="s">
        <v>1997</v>
      </c>
      <c r="B2444" s="198" t="s">
        <v>1998</v>
      </c>
      <c r="C2444" s="199">
        <v>115.16</v>
      </c>
      <c r="D2444" s="199">
        <v>115.16</v>
      </c>
      <c r="E2444" s="199"/>
      <c r="F2444" s="199"/>
      <c r="G2444" s="199"/>
    </row>
    <row r="2445" s="109" customFormat="1" ht="19.9" customHeight="1" spans="1:7">
      <c r="A2445" s="197" t="s">
        <v>1999</v>
      </c>
      <c r="B2445" s="198" t="s">
        <v>2000</v>
      </c>
      <c r="C2445" s="199">
        <v>38.4</v>
      </c>
      <c r="D2445" s="199">
        <v>38.4</v>
      </c>
      <c r="E2445" s="199"/>
      <c r="F2445" s="199"/>
      <c r="G2445" s="199"/>
    </row>
    <row r="2446" s="109" customFormat="1" ht="19.9" customHeight="1" spans="1:7">
      <c r="A2446" s="197" t="s">
        <v>2001</v>
      </c>
      <c r="B2446" s="198" t="s">
        <v>2002</v>
      </c>
      <c r="C2446" s="199">
        <v>220.61</v>
      </c>
      <c r="D2446" s="199">
        <v>220.61</v>
      </c>
      <c r="E2446" s="199"/>
      <c r="F2446" s="199"/>
      <c r="G2446" s="199"/>
    </row>
    <row r="2447" s="109" customFormat="1" ht="19.9" customHeight="1" spans="1:7">
      <c r="A2447" s="197" t="s">
        <v>2003</v>
      </c>
      <c r="B2447" s="198" t="s">
        <v>2004</v>
      </c>
      <c r="C2447" s="199">
        <v>107.93</v>
      </c>
      <c r="D2447" s="199">
        <v>107.93</v>
      </c>
      <c r="E2447" s="199"/>
      <c r="F2447" s="199"/>
      <c r="G2447" s="199"/>
    </row>
    <row r="2448" s="109" customFormat="1" ht="19.9" customHeight="1" spans="1:7">
      <c r="A2448" s="197" t="s">
        <v>2005</v>
      </c>
      <c r="B2448" s="198" t="s">
        <v>2006</v>
      </c>
      <c r="C2448" s="199">
        <v>16.43</v>
      </c>
      <c r="D2448" s="199">
        <v>16.43</v>
      </c>
      <c r="E2448" s="199"/>
      <c r="F2448" s="199"/>
      <c r="G2448" s="199"/>
    </row>
    <row r="2449" s="109" customFormat="1" ht="19.9" customHeight="1" spans="1:7">
      <c r="A2449" s="197" t="s">
        <v>2007</v>
      </c>
      <c r="B2449" s="198" t="s">
        <v>2008</v>
      </c>
      <c r="C2449" s="199">
        <v>4.19</v>
      </c>
      <c r="D2449" s="199">
        <v>4.19</v>
      </c>
      <c r="E2449" s="199"/>
      <c r="F2449" s="199"/>
      <c r="G2449" s="199"/>
    </row>
    <row r="2450" s="109" customFormat="1" ht="19.9" customHeight="1" spans="1:7">
      <c r="A2450" s="197" t="s">
        <v>2009</v>
      </c>
      <c r="B2450" s="198" t="s">
        <v>2010</v>
      </c>
      <c r="C2450" s="199">
        <v>168.21</v>
      </c>
      <c r="D2450" s="199">
        <v>168.21</v>
      </c>
      <c r="E2450" s="199"/>
      <c r="F2450" s="199"/>
      <c r="G2450" s="199"/>
    </row>
    <row r="2451" s="109" customFormat="1" ht="19.9" customHeight="1" spans="1:7">
      <c r="A2451" s="197" t="s">
        <v>2011</v>
      </c>
      <c r="B2451" s="198" t="s">
        <v>2012</v>
      </c>
      <c r="C2451" s="199">
        <v>13.82</v>
      </c>
      <c r="D2451" s="199">
        <v>13.82</v>
      </c>
      <c r="E2451" s="199"/>
      <c r="F2451" s="199"/>
      <c r="G2451" s="199"/>
    </row>
    <row r="2452" s="109" customFormat="1" ht="19.9" customHeight="1" spans="1:7">
      <c r="A2452" s="197" t="s">
        <v>2013</v>
      </c>
      <c r="B2452" s="198" t="s">
        <v>2014</v>
      </c>
      <c r="C2452" s="199">
        <v>127.15</v>
      </c>
      <c r="D2452" s="199">
        <v>127.15</v>
      </c>
      <c r="E2452" s="199"/>
      <c r="F2452" s="199"/>
      <c r="G2452" s="199"/>
    </row>
    <row r="2453" s="109" customFormat="1" ht="19.9" customHeight="1" spans="1:7">
      <c r="A2453" s="197" t="s">
        <v>2015</v>
      </c>
      <c r="B2453" s="198" t="s">
        <v>2016</v>
      </c>
      <c r="C2453" s="199">
        <v>233.08</v>
      </c>
      <c r="D2453" s="199"/>
      <c r="E2453" s="199"/>
      <c r="F2453" s="199"/>
      <c r="G2453" s="199">
        <v>233.08</v>
      </c>
    </row>
    <row r="2454" s="109" customFormat="1" ht="19.9" customHeight="1" spans="1:7">
      <c r="A2454" s="197" t="s">
        <v>2017</v>
      </c>
      <c r="B2454" s="198" t="s">
        <v>2018</v>
      </c>
      <c r="C2454" s="199">
        <v>11.52</v>
      </c>
      <c r="D2454" s="199"/>
      <c r="E2454" s="199"/>
      <c r="F2454" s="199"/>
      <c r="G2454" s="199">
        <v>11.52</v>
      </c>
    </row>
    <row r="2455" s="109" customFormat="1" ht="19.9" customHeight="1" spans="1:7">
      <c r="A2455" s="197" t="s">
        <v>2019</v>
      </c>
      <c r="B2455" s="198" t="s">
        <v>2020</v>
      </c>
      <c r="C2455" s="199">
        <v>2.56</v>
      </c>
      <c r="D2455" s="199"/>
      <c r="E2455" s="199"/>
      <c r="F2455" s="199"/>
      <c r="G2455" s="199">
        <v>2.56</v>
      </c>
    </row>
    <row r="2456" s="109" customFormat="1" ht="19.9" customHeight="1" spans="1:7">
      <c r="A2456" s="197" t="s">
        <v>2021</v>
      </c>
      <c r="B2456" s="198" t="s">
        <v>2022</v>
      </c>
      <c r="C2456" s="199">
        <v>5.12</v>
      </c>
      <c r="D2456" s="199"/>
      <c r="E2456" s="199"/>
      <c r="F2456" s="199"/>
      <c r="G2456" s="199">
        <v>5.12</v>
      </c>
    </row>
    <row r="2457" s="109" customFormat="1" ht="19.9" customHeight="1" spans="1:7">
      <c r="A2457" s="197" t="s">
        <v>2023</v>
      </c>
      <c r="B2457" s="198" t="s">
        <v>2024</v>
      </c>
      <c r="C2457" s="199">
        <v>2.56</v>
      </c>
      <c r="D2457" s="199"/>
      <c r="E2457" s="199"/>
      <c r="F2457" s="199"/>
      <c r="G2457" s="199">
        <v>2.56</v>
      </c>
    </row>
    <row r="2458" s="109" customFormat="1" ht="19.9" customHeight="1" spans="1:7">
      <c r="A2458" s="197" t="s">
        <v>2025</v>
      </c>
      <c r="B2458" s="198" t="s">
        <v>2026</v>
      </c>
      <c r="C2458" s="199">
        <v>16</v>
      </c>
      <c r="D2458" s="199"/>
      <c r="E2458" s="199"/>
      <c r="F2458" s="199"/>
      <c r="G2458" s="199">
        <v>16</v>
      </c>
    </row>
    <row r="2459" s="109" customFormat="1" ht="19.9" customHeight="1" spans="1:7">
      <c r="A2459" s="197" t="s">
        <v>2027</v>
      </c>
      <c r="B2459" s="198" t="s">
        <v>2028</v>
      </c>
      <c r="C2459" s="199">
        <v>1.92</v>
      </c>
      <c r="D2459" s="199"/>
      <c r="E2459" s="199"/>
      <c r="F2459" s="199"/>
      <c r="G2459" s="199">
        <v>1.92</v>
      </c>
    </row>
    <row r="2460" s="109" customFormat="1" ht="19.9" customHeight="1" spans="1:7">
      <c r="A2460" s="197" t="s">
        <v>2029</v>
      </c>
      <c r="B2460" s="198" t="s">
        <v>2030</v>
      </c>
      <c r="C2460" s="199">
        <v>22.74</v>
      </c>
      <c r="D2460" s="199"/>
      <c r="E2460" s="199"/>
      <c r="F2460" s="199"/>
      <c r="G2460" s="199">
        <v>22.74</v>
      </c>
    </row>
    <row r="2461" s="109" customFormat="1" ht="19.9" customHeight="1" spans="1:7">
      <c r="A2461" s="197" t="s">
        <v>2031</v>
      </c>
      <c r="B2461" s="198" t="s">
        <v>2032</v>
      </c>
      <c r="C2461" s="199">
        <v>49.92</v>
      </c>
      <c r="D2461" s="199"/>
      <c r="E2461" s="199"/>
      <c r="F2461" s="199"/>
      <c r="G2461" s="199">
        <v>49.92</v>
      </c>
    </row>
    <row r="2462" s="109" customFormat="1" ht="19.9" customHeight="1" spans="1:7">
      <c r="A2462" s="197" t="s">
        <v>2033</v>
      </c>
      <c r="B2462" s="198" t="s">
        <v>2034</v>
      </c>
      <c r="C2462" s="199">
        <v>3.2</v>
      </c>
      <c r="D2462" s="199"/>
      <c r="E2462" s="199"/>
      <c r="F2462" s="199"/>
      <c r="G2462" s="199">
        <v>3.2</v>
      </c>
    </row>
    <row r="2463" s="109" customFormat="1" ht="19.9" customHeight="1" spans="1:7">
      <c r="A2463" s="197" t="s">
        <v>2035</v>
      </c>
      <c r="B2463" s="198" t="s">
        <v>2036</v>
      </c>
      <c r="C2463" s="199">
        <v>3.2</v>
      </c>
      <c r="D2463" s="199"/>
      <c r="E2463" s="199"/>
      <c r="F2463" s="199"/>
      <c r="G2463" s="199">
        <v>3.2</v>
      </c>
    </row>
    <row r="2464" s="109" customFormat="1" ht="19.9" customHeight="1" spans="1:7">
      <c r="A2464" s="197" t="s">
        <v>2037</v>
      </c>
      <c r="B2464" s="198" t="s">
        <v>2038</v>
      </c>
      <c r="C2464" s="199">
        <v>3.84</v>
      </c>
      <c r="D2464" s="199"/>
      <c r="E2464" s="199"/>
      <c r="F2464" s="199"/>
      <c r="G2464" s="199">
        <v>3.84</v>
      </c>
    </row>
    <row r="2465" s="109" customFormat="1" ht="19.9" customHeight="1" spans="1:7">
      <c r="A2465" s="197" t="s">
        <v>2039</v>
      </c>
      <c r="B2465" s="198" t="s">
        <v>2040</v>
      </c>
      <c r="C2465" s="199">
        <v>2.56</v>
      </c>
      <c r="D2465" s="199"/>
      <c r="E2465" s="199"/>
      <c r="F2465" s="199"/>
      <c r="G2465" s="199">
        <v>2.56</v>
      </c>
    </row>
    <row r="2466" s="109" customFormat="1" ht="19.9" customHeight="1" spans="1:7">
      <c r="A2466" s="197" t="s">
        <v>2041</v>
      </c>
      <c r="B2466" s="198" t="s">
        <v>2042</v>
      </c>
      <c r="C2466" s="199">
        <v>3.2</v>
      </c>
      <c r="D2466" s="199"/>
      <c r="E2466" s="199"/>
      <c r="F2466" s="199"/>
      <c r="G2466" s="199">
        <v>3.2</v>
      </c>
    </row>
    <row r="2467" s="109" customFormat="1" ht="19.9" customHeight="1" spans="1:7">
      <c r="A2467" s="197" t="s">
        <v>2043</v>
      </c>
      <c r="B2467" s="198" t="s">
        <v>2044</v>
      </c>
      <c r="C2467" s="199">
        <v>30.29</v>
      </c>
      <c r="D2467" s="199"/>
      <c r="E2467" s="199"/>
      <c r="F2467" s="199"/>
      <c r="G2467" s="199">
        <v>30.29</v>
      </c>
    </row>
    <row r="2468" s="109" customFormat="1" ht="19.9" customHeight="1" spans="1:7">
      <c r="A2468" s="197" t="s">
        <v>2045</v>
      </c>
      <c r="B2468" s="198" t="s">
        <v>2046</v>
      </c>
      <c r="C2468" s="199">
        <v>0.38</v>
      </c>
      <c r="D2468" s="199"/>
      <c r="E2468" s="199"/>
      <c r="F2468" s="199"/>
      <c r="G2468" s="199">
        <v>0.38</v>
      </c>
    </row>
    <row r="2469" s="109" customFormat="1" ht="19.9" customHeight="1" spans="1:7">
      <c r="A2469" s="197" t="s">
        <v>2047</v>
      </c>
      <c r="B2469" s="198" t="s">
        <v>2048</v>
      </c>
      <c r="C2469" s="199">
        <v>48</v>
      </c>
      <c r="D2469" s="199"/>
      <c r="E2469" s="199"/>
      <c r="F2469" s="199"/>
      <c r="G2469" s="199">
        <v>48</v>
      </c>
    </row>
    <row r="2470" s="109" customFormat="1" ht="19.9" customHeight="1" spans="1:7">
      <c r="A2470" s="197" t="s">
        <v>2049</v>
      </c>
      <c r="B2470" s="198" t="s">
        <v>2050</v>
      </c>
      <c r="C2470" s="199">
        <v>26.07</v>
      </c>
      <c r="D2470" s="199"/>
      <c r="E2470" s="199"/>
      <c r="F2470" s="199"/>
      <c r="G2470" s="199">
        <v>26.07</v>
      </c>
    </row>
    <row r="2471" s="109" customFormat="1" ht="19.9" customHeight="1" spans="1:7">
      <c r="A2471" s="197" t="s">
        <v>2051</v>
      </c>
      <c r="B2471" s="198" t="s">
        <v>2052</v>
      </c>
      <c r="C2471" s="199">
        <v>13.33</v>
      </c>
      <c r="D2471" s="199"/>
      <c r="E2471" s="199">
        <v>13.33</v>
      </c>
      <c r="F2471" s="199"/>
      <c r="G2471" s="199"/>
    </row>
    <row r="2472" s="109" customFormat="1" ht="19.9" customHeight="1" spans="1:7">
      <c r="A2472" s="197" t="s">
        <v>2053</v>
      </c>
      <c r="B2472" s="198" t="s">
        <v>2054</v>
      </c>
      <c r="C2472" s="199">
        <v>5.28</v>
      </c>
      <c r="D2472" s="199"/>
      <c r="E2472" s="199">
        <v>5.28</v>
      </c>
      <c r="F2472" s="199"/>
      <c r="G2472" s="199"/>
    </row>
    <row r="2473" s="109" customFormat="1" ht="19.9" customHeight="1" spans="1:7">
      <c r="A2473" s="197" t="s">
        <v>2055</v>
      </c>
      <c r="B2473" s="198" t="s">
        <v>2056</v>
      </c>
      <c r="C2473" s="199">
        <v>3.5</v>
      </c>
      <c r="D2473" s="199"/>
      <c r="E2473" s="199">
        <v>3.5</v>
      </c>
      <c r="F2473" s="199"/>
      <c r="G2473" s="199"/>
    </row>
    <row r="2474" s="109" customFormat="1" ht="19.9" customHeight="1" spans="1:7">
      <c r="A2474" s="197" t="s">
        <v>2057</v>
      </c>
      <c r="B2474" s="198" t="s">
        <v>2058</v>
      </c>
      <c r="C2474" s="199">
        <v>4.55</v>
      </c>
      <c r="D2474" s="199"/>
      <c r="E2474" s="199">
        <v>4.55</v>
      </c>
      <c r="F2474" s="199"/>
      <c r="G2474" s="199"/>
    </row>
    <row r="2475" s="109" customFormat="1" ht="19.9" customHeight="1" spans="1:7">
      <c r="A2475" s="194" t="s">
        <v>2229</v>
      </c>
      <c r="B2475" s="195" t="s">
        <v>2230</v>
      </c>
      <c r="C2475" s="196">
        <v>1036.87</v>
      </c>
      <c r="D2475" s="196">
        <v>960.52</v>
      </c>
      <c r="E2475" s="196">
        <v>5.98</v>
      </c>
      <c r="F2475" s="196"/>
      <c r="G2475" s="196">
        <v>70.37</v>
      </c>
    </row>
    <row r="2476" s="109" customFormat="1" ht="19.9" customHeight="1" spans="1:7">
      <c r="A2476" s="197" t="s">
        <v>1991</v>
      </c>
      <c r="B2476" s="198" t="s">
        <v>1992</v>
      </c>
      <c r="C2476" s="199">
        <v>960.52</v>
      </c>
      <c r="D2476" s="199">
        <v>960.52</v>
      </c>
      <c r="E2476" s="199"/>
      <c r="F2476" s="199"/>
      <c r="G2476" s="199"/>
    </row>
    <row r="2477" s="109" customFormat="1" ht="19.9" customHeight="1" spans="1:7">
      <c r="A2477" s="197" t="s">
        <v>1993</v>
      </c>
      <c r="B2477" s="198" t="s">
        <v>1994</v>
      </c>
      <c r="C2477" s="199">
        <v>114.88</v>
      </c>
      <c r="D2477" s="199">
        <v>114.88</v>
      </c>
      <c r="E2477" s="199"/>
      <c r="F2477" s="199"/>
      <c r="G2477" s="199"/>
    </row>
    <row r="2478" s="109" customFormat="1" ht="19.9" customHeight="1" spans="1:7">
      <c r="A2478" s="197" t="s">
        <v>1995</v>
      </c>
      <c r="B2478" s="198" t="s">
        <v>1996</v>
      </c>
      <c r="C2478" s="199">
        <v>505.48</v>
      </c>
      <c r="D2478" s="199">
        <v>505.48</v>
      </c>
      <c r="E2478" s="199"/>
      <c r="F2478" s="199"/>
      <c r="G2478" s="199"/>
    </row>
    <row r="2479" s="109" customFormat="1" ht="19.9" customHeight="1" spans="1:7">
      <c r="A2479" s="197" t="s">
        <v>1997</v>
      </c>
      <c r="B2479" s="198" t="s">
        <v>1998</v>
      </c>
      <c r="C2479" s="199">
        <v>50.92</v>
      </c>
      <c r="D2479" s="199">
        <v>50.92</v>
      </c>
      <c r="E2479" s="199"/>
      <c r="F2479" s="199"/>
      <c r="G2479" s="199"/>
    </row>
    <row r="2480" s="109" customFormat="1" ht="19.9" customHeight="1" spans="1:7">
      <c r="A2480" s="197" t="s">
        <v>1999</v>
      </c>
      <c r="B2480" s="198" t="s">
        <v>2000</v>
      </c>
      <c r="C2480" s="199">
        <v>14.4</v>
      </c>
      <c r="D2480" s="199">
        <v>14.4</v>
      </c>
      <c r="E2480" s="199"/>
      <c r="F2480" s="199"/>
      <c r="G2480" s="199"/>
    </row>
    <row r="2481" s="109" customFormat="1" ht="19.9" customHeight="1" spans="1:7">
      <c r="A2481" s="197" t="s">
        <v>2001</v>
      </c>
      <c r="B2481" s="198" t="s">
        <v>2002</v>
      </c>
      <c r="C2481" s="199">
        <v>97.86</v>
      </c>
      <c r="D2481" s="199">
        <v>97.86</v>
      </c>
      <c r="E2481" s="199"/>
      <c r="F2481" s="199"/>
      <c r="G2481" s="199"/>
    </row>
    <row r="2482" s="109" customFormat="1" ht="19.9" customHeight="1" spans="1:7">
      <c r="A2482" s="197" t="s">
        <v>2003</v>
      </c>
      <c r="B2482" s="198" t="s">
        <v>2004</v>
      </c>
      <c r="C2482" s="199">
        <v>47.77</v>
      </c>
      <c r="D2482" s="199">
        <v>47.77</v>
      </c>
      <c r="E2482" s="199"/>
      <c r="F2482" s="199"/>
      <c r="G2482" s="199"/>
    </row>
    <row r="2483" s="109" customFormat="1" ht="19.9" customHeight="1" spans="1:7">
      <c r="A2483" s="197" t="s">
        <v>2005</v>
      </c>
      <c r="B2483" s="198" t="s">
        <v>2006</v>
      </c>
      <c r="C2483" s="199">
        <v>6.54</v>
      </c>
      <c r="D2483" s="199">
        <v>6.54</v>
      </c>
      <c r="E2483" s="199"/>
      <c r="F2483" s="199"/>
      <c r="G2483" s="199"/>
    </row>
    <row r="2484" s="109" customFormat="1" ht="19.9" customHeight="1" spans="1:7">
      <c r="A2484" s="197" t="s">
        <v>2007</v>
      </c>
      <c r="B2484" s="198" t="s">
        <v>2008</v>
      </c>
      <c r="C2484" s="199">
        <v>1.98</v>
      </c>
      <c r="D2484" s="199">
        <v>1.98</v>
      </c>
      <c r="E2484" s="199"/>
      <c r="F2484" s="199"/>
      <c r="G2484" s="199"/>
    </row>
    <row r="2485" s="109" customFormat="1" ht="19.9" customHeight="1" spans="1:7">
      <c r="A2485" s="197" t="s">
        <v>2009</v>
      </c>
      <c r="B2485" s="198" t="s">
        <v>2010</v>
      </c>
      <c r="C2485" s="199">
        <v>74.44</v>
      </c>
      <c r="D2485" s="199">
        <v>74.44</v>
      </c>
      <c r="E2485" s="199"/>
      <c r="F2485" s="199"/>
      <c r="G2485" s="199"/>
    </row>
    <row r="2486" s="109" customFormat="1" ht="19.9" customHeight="1" spans="1:7">
      <c r="A2486" s="197" t="s">
        <v>2011</v>
      </c>
      <c r="B2486" s="198" t="s">
        <v>2012</v>
      </c>
      <c r="C2486" s="199">
        <v>5.18</v>
      </c>
      <c r="D2486" s="199">
        <v>5.18</v>
      </c>
      <c r="E2486" s="199"/>
      <c r="F2486" s="199"/>
      <c r="G2486" s="199"/>
    </row>
    <row r="2487" s="109" customFormat="1" ht="19.9" customHeight="1" spans="1:7">
      <c r="A2487" s="197" t="s">
        <v>2013</v>
      </c>
      <c r="B2487" s="198" t="s">
        <v>2014</v>
      </c>
      <c r="C2487" s="199">
        <v>41.07</v>
      </c>
      <c r="D2487" s="199">
        <v>41.07</v>
      </c>
      <c r="E2487" s="199"/>
      <c r="F2487" s="199"/>
      <c r="G2487" s="199"/>
    </row>
    <row r="2488" s="109" customFormat="1" ht="19.9" customHeight="1" spans="1:7">
      <c r="A2488" s="197" t="s">
        <v>2015</v>
      </c>
      <c r="B2488" s="198" t="s">
        <v>2016</v>
      </c>
      <c r="C2488" s="199">
        <v>70.37</v>
      </c>
      <c r="D2488" s="199"/>
      <c r="E2488" s="199"/>
      <c r="F2488" s="199"/>
      <c r="G2488" s="199">
        <v>70.37</v>
      </c>
    </row>
    <row r="2489" s="109" customFormat="1" ht="19.9" customHeight="1" spans="1:7">
      <c r="A2489" s="197" t="s">
        <v>2017</v>
      </c>
      <c r="B2489" s="198" t="s">
        <v>2018</v>
      </c>
      <c r="C2489" s="199">
        <v>3.84</v>
      </c>
      <c r="D2489" s="199"/>
      <c r="E2489" s="199"/>
      <c r="F2489" s="199"/>
      <c r="G2489" s="199">
        <v>3.84</v>
      </c>
    </row>
    <row r="2490" s="109" customFormat="1" ht="19.9" customHeight="1" spans="1:7">
      <c r="A2490" s="197" t="s">
        <v>2019</v>
      </c>
      <c r="B2490" s="198" t="s">
        <v>2020</v>
      </c>
      <c r="C2490" s="199">
        <v>0.72</v>
      </c>
      <c r="D2490" s="199"/>
      <c r="E2490" s="199"/>
      <c r="F2490" s="199"/>
      <c r="G2490" s="199">
        <v>0.72</v>
      </c>
    </row>
    <row r="2491" s="109" customFormat="1" ht="19.9" customHeight="1" spans="1:7">
      <c r="A2491" s="197" t="s">
        <v>2021</v>
      </c>
      <c r="B2491" s="198" t="s">
        <v>2022</v>
      </c>
      <c r="C2491" s="199">
        <v>1.92</v>
      </c>
      <c r="D2491" s="199"/>
      <c r="E2491" s="199"/>
      <c r="F2491" s="199"/>
      <c r="G2491" s="199">
        <v>1.92</v>
      </c>
    </row>
    <row r="2492" s="109" customFormat="1" ht="19.9" customHeight="1" spans="1:7">
      <c r="A2492" s="197" t="s">
        <v>2023</v>
      </c>
      <c r="B2492" s="198" t="s">
        <v>2024</v>
      </c>
      <c r="C2492" s="199">
        <v>0.96</v>
      </c>
      <c r="D2492" s="199"/>
      <c r="E2492" s="199"/>
      <c r="F2492" s="199"/>
      <c r="G2492" s="199">
        <v>0.96</v>
      </c>
    </row>
    <row r="2493" s="109" customFormat="1" ht="19.9" customHeight="1" spans="1:7">
      <c r="A2493" s="197" t="s">
        <v>2025</v>
      </c>
      <c r="B2493" s="198" t="s">
        <v>2026</v>
      </c>
      <c r="C2493" s="199">
        <v>4.32</v>
      </c>
      <c r="D2493" s="199"/>
      <c r="E2493" s="199"/>
      <c r="F2493" s="199"/>
      <c r="G2493" s="199">
        <v>4.32</v>
      </c>
    </row>
    <row r="2494" s="109" customFormat="1" ht="19.9" customHeight="1" spans="1:7">
      <c r="A2494" s="197" t="s">
        <v>2027</v>
      </c>
      <c r="B2494" s="198" t="s">
        <v>2028</v>
      </c>
      <c r="C2494" s="199">
        <v>0.72</v>
      </c>
      <c r="D2494" s="199"/>
      <c r="E2494" s="199"/>
      <c r="F2494" s="199"/>
      <c r="G2494" s="199">
        <v>0.72</v>
      </c>
    </row>
    <row r="2495" s="109" customFormat="1" ht="19.9" customHeight="1" spans="1:7">
      <c r="A2495" s="197" t="s">
        <v>2029</v>
      </c>
      <c r="B2495" s="198" t="s">
        <v>2030</v>
      </c>
      <c r="C2495" s="199">
        <v>3.6</v>
      </c>
      <c r="D2495" s="199"/>
      <c r="E2495" s="199"/>
      <c r="F2495" s="199"/>
      <c r="G2495" s="199">
        <v>3.6</v>
      </c>
    </row>
    <row r="2496" s="109" customFormat="1" ht="19.9" customHeight="1" spans="1:7">
      <c r="A2496" s="197" t="s">
        <v>2031</v>
      </c>
      <c r="B2496" s="198" t="s">
        <v>2032</v>
      </c>
      <c r="C2496" s="199">
        <v>16.56</v>
      </c>
      <c r="D2496" s="199"/>
      <c r="E2496" s="199"/>
      <c r="F2496" s="199"/>
      <c r="G2496" s="199">
        <v>16.56</v>
      </c>
    </row>
    <row r="2497" s="109" customFormat="1" ht="19.9" customHeight="1" spans="1:7">
      <c r="A2497" s="197" t="s">
        <v>2033</v>
      </c>
      <c r="B2497" s="198" t="s">
        <v>2034</v>
      </c>
      <c r="C2497" s="199">
        <v>1.2</v>
      </c>
      <c r="D2497" s="199"/>
      <c r="E2497" s="199"/>
      <c r="F2497" s="199"/>
      <c r="G2497" s="199">
        <v>1.2</v>
      </c>
    </row>
    <row r="2498" s="109" customFormat="1" ht="19.9" customHeight="1" spans="1:7">
      <c r="A2498" s="197" t="s">
        <v>2035</v>
      </c>
      <c r="B2498" s="198" t="s">
        <v>2036</v>
      </c>
      <c r="C2498" s="199">
        <v>0.96</v>
      </c>
      <c r="D2498" s="199"/>
      <c r="E2498" s="199"/>
      <c r="F2498" s="199"/>
      <c r="G2498" s="199">
        <v>0.96</v>
      </c>
    </row>
    <row r="2499" s="109" customFormat="1" ht="19.9" customHeight="1" spans="1:7">
      <c r="A2499" s="197" t="s">
        <v>2037</v>
      </c>
      <c r="B2499" s="198" t="s">
        <v>2038</v>
      </c>
      <c r="C2499" s="199">
        <v>1.44</v>
      </c>
      <c r="D2499" s="199"/>
      <c r="E2499" s="199"/>
      <c r="F2499" s="199"/>
      <c r="G2499" s="199">
        <v>1.44</v>
      </c>
    </row>
    <row r="2500" s="109" customFormat="1" ht="19.9" customHeight="1" spans="1:7">
      <c r="A2500" s="197" t="s">
        <v>2039</v>
      </c>
      <c r="B2500" s="198" t="s">
        <v>2040</v>
      </c>
      <c r="C2500" s="199">
        <v>0.96</v>
      </c>
      <c r="D2500" s="199"/>
      <c r="E2500" s="199"/>
      <c r="F2500" s="199"/>
      <c r="G2500" s="199">
        <v>0.96</v>
      </c>
    </row>
    <row r="2501" s="109" customFormat="1" ht="19.9" customHeight="1" spans="1:7">
      <c r="A2501" s="197" t="s">
        <v>2041</v>
      </c>
      <c r="B2501" s="198" t="s">
        <v>2042</v>
      </c>
      <c r="C2501" s="199">
        <v>1.2</v>
      </c>
      <c r="D2501" s="199"/>
      <c r="E2501" s="199"/>
      <c r="F2501" s="199"/>
      <c r="G2501" s="199">
        <v>1.2</v>
      </c>
    </row>
    <row r="2502" s="109" customFormat="1" ht="19.9" customHeight="1" spans="1:7">
      <c r="A2502" s="197" t="s">
        <v>2043</v>
      </c>
      <c r="B2502" s="198" t="s">
        <v>2044</v>
      </c>
      <c r="C2502" s="199">
        <v>13.25</v>
      </c>
      <c r="D2502" s="199"/>
      <c r="E2502" s="199"/>
      <c r="F2502" s="199"/>
      <c r="G2502" s="199">
        <v>13.25</v>
      </c>
    </row>
    <row r="2503" s="109" customFormat="1" ht="19.9" customHeight="1" spans="1:7">
      <c r="A2503" s="197" t="s">
        <v>2045</v>
      </c>
      <c r="B2503" s="198" t="s">
        <v>2046</v>
      </c>
      <c r="C2503" s="199">
        <v>0.14</v>
      </c>
      <c r="D2503" s="199"/>
      <c r="E2503" s="199"/>
      <c r="F2503" s="199"/>
      <c r="G2503" s="199">
        <v>0.14</v>
      </c>
    </row>
    <row r="2504" s="109" customFormat="1" ht="19.9" customHeight="1" spans="1:7">
      <c r="A2504" s="197" t="s">
        <v>2047</v>
      </c>
      <c r="B2504" s="198" t="s">
        <v>2048</v>
      </c>
      <c r="C2504" s="199">
        <v>15.6</v>
      </c>
      <c r="D2504" s="199"/>
      <c r="E2504" s="199"/>
      <c r="F2504" s="199"/>
      <c r="G2504" s="199">
        <v>15.6</v>
      </c>
    </row>
    <row r="2505" s="109" customFormat="1" ht="19.9" customHeight="1" spans="1:7">
      <c r="A2505" s="197" t="s">
        <v>2049</v>
      </c>
      <c r="B2505" s="198" t="s">
        <v>2050</v>
      </c>
      <c r="C2505" s="199">
        <v>2.98</v>
      </c>
      <c r="D2505" s="199"/>
      <c r="E2505" s="199"/>
      <c r="F2505" s="199"/>
      <c r="G2505" s="199">
        <v>2.98</v>
      </c>
    </row>
    <row r="2506" s="109" customFormat="1" ht="19.9" customHeight="1" spans="1:7">
      <c r="A2506" s="197" t="s">
        <v>2051</v>
      </c>
      <c r="B2506" s="198" t="s">
        <v>2052</v>
      </c>
      <c r="C2506" s="199">
        <v>5.98</v>
      </c>
      <c r="D2506" s="199"/>
      <c r="E2506" s="199">
        <v>5.98</v>
      </c>
      <c r="F2506" s="199"/>
      <c r="G2506" s="199"/>
    </row>
    <row r="2507" s="109" customFormat="1" ht="19.9" customHeight="1" spans="1:7">
      <c r="A2507" s="197" t="s">
        <v>2053</v>
      </c>
      <c r="B2507" s="198" t="s">
        <v>2054</v>
      </c>
      <c r="C2507" s="199">
        <v>1.15</v>
      </c>
      <c r="D2507" s="199"/>
      <c r="E2507" s="199">
        <v>1.15</v>
      </c>
      <c r="F2507" s="199"/>
      <c r="G2507" s="199"/>
    </row>
    <row r="2508" s="109" customFormat="1" ht="19.9" customHeight="1" spans="1:7">
      <c r="A2508" s="197" t="s">
        <v>2055</v>
      </c>
      <c r="B2508" s="198" t="s">
        <v>2056</v>
      </c>
      <c r="C2508" s="199">
        <v>2.1</v>
      </c>
      <c r="D2508" s="199"/>
      <c r="E2508" s="199">
        <v>2.1</v>
      </c>
      <c r="F2508" s="199"/>
      <c r="G2508" s="199"/>
    </row>
    <row r="2509" s="109" customFormat="1" ht="19.9" customHeight="1" spans="1:7">
      <c r="A2509" s="197" t="s">
        <v>2057</v>
      </c>
      <c r="B2509" s="198" t="s">
        <v>2058</v>
      </c>
      <c r="C2509" s="199">
        <v>2.73</v>
      </c>
      <c r="D2509" s="199"/>
      <c r="E2509" s="199">
        <v>2.73</v>
      </c>
      <c r="F2509" s="199"/>
      <c r="G2509" s="199"/>
    </row>
    <row r="2510" s="109" customFormat="1" ht="19.9" customHeight="1" spans="1:7">
      <c r="A2510" s="194" t="s">
        <v>2231</v>
      </c>
      <c r="B2510" s="195" t="s">
        <v>2232</v>
      </c>
      <c r="C2510" s="196">
        <v>3169.64</v>
      </c>
      <c r="D2510" s="196">
        <v>2854.32</v>
      </c>
      <c r="E2510" s="196">
        <v>10.81</v>
      </c>
      <c r="F2510" s="196"/>
      <c r="G2510" s="196">
        <v>304.51</v>
      </c>
    </row>
    <row r="2511" s="109" customFormat="1" ht="19.9" customHeight="1" spans="1:7">
      <c r="A2511" s="197" t="s">
        <v>1991</v>
      </c>
      <c r="B2511" s="198" t="s">
        <v>1992</v>
      </c>
      <c r="C2511" s="199">
        <v>2854.32</v>
      </c>
      <c r="D2511" s="199">
        <v>2854.32</v>
      </c>
      <c r="E2511" s="199"/>
      <c r="F2511" s="199"/>
      <c r="G2511" s="199"/>
    </row>
    <row r="2512" s="109" customFormat="1" ht="19.9" customHeight="1" spans="1:7">
      <c r="A2512" s="197" t="s">
        <v>1993</v>
      </c>
      <c r="B2512" s="198" t="s">
        <v>1994</v>
      </c>
      <c r="C2512" s="199">
        <v>322.22</v>
      </c>
      <c r="D2512" s="199">
        <v>322.22</v>
      </c>
      <c r="E2512" s="199"/>
      <c r="F2512" s="199"/>
      <c r="G2512" s="199"/>
    </row>
    <row r="2513" s="109" customFormat="1" ht="19.9" customHeight="1" spans="1:7">
      <c r="A2513" s="197" t="s">
        <v>1995</v>
      </c>
      <c r="B2513" s="198" t="s">
        <v>1996</v>
      </c>
      <c r="C2513" s="199">
        <v>1513.9</v>
      </c>
      <c r="D2513" s="199">
        <v>1513.9</v>
      </c>
      <c r="E2513" s="199"/>
      <c r="F2513" s="199"/>
      <c r="G2513" s="199"/>
    </row>
    <row r="2514" s="109" customFormat="1" ht="19.9" customHeight="1" spans="1:7">
      <c r="A2514" s="197" t="s">
        <v>1997</v>
      </c>
      <c r="B2514" s="198" t="s">
        <v>1998</v>
      </c>
      <c r="C2514" s="199">
        <v>147.15</v>
      </c>
      <c r="D2514" s="199">
        <v>147.15</v>
      </c>
      <c r="E2514" s="199"/>
      <c r="F2514" s="199"/>
      <c r="G2514" s="199"/>
    </row>
    <row r="2515" s="109" customFormat="1" ht="19.9" customHeight="1" spans="1:7">
      <c r="A2515" s="197" t="s">
        <v>1999</v>
      </c>
      <c r="B2515" s="198" t="s">
        <v>2000</v>
      </c>
      <c r="C2515" s="199">
        <v>45.6</v>
      </c>
      <c r="D2515" s="199">
        <v>45.6</v>
      </c>
      <c r="E2515" s="199"/>
      <c r="F2515" s="199"/>
      <c r="G2515" s="199"/>
    </row>
    <row r="2516" s="109" customFormat="1" ht="19.9" customHeight="1" spans="1:7">
      <c r="A2516" s="197" t="s">
        <v>2001</v>
      </c>
      <c r="B2516" s="198" t="s">
        <v>2002</v>
      </c>
      <c r="C2516" s="199">
        <v>289.35</v>
      </c>
      <c r="D2516" s="199">
        <v>289.35</v>
      </c>
      <c r="E2516" s="199"/>
      <c r="F2516" s="199"/>
      <c r="G2516" s="199"/>
    </row>
    <row r="2517" s="109" customFormat="1" ht="19.9" customHeight="1" spans="1:7">
      <c r="A2517" s="197" t="s">
        <v>2003</v>
      </c>
      <c r="B2517" s="198" t="s">
        <v>2004</v>
      </c>
      <c r="C2517" s="199">
        <v>141.38</v>
      </c>
      <c r="D2517" s="199">
        <v>141.38</v>
      </c>
      <c r="E2517" s="199"/>
      <c r="F2517" s="199"/>
      <c r="G2517" s="199"/>
    </row>
    <row r="2518" s="109" customFormat="1" ht="19.9" customHeight="1" spans="1:7">
      <c r="A2518" s="197" t="s">
        <v>2005</v>
      </c>
      <c r="B2518" s="198" t="s">
        <v>2006</v>
      </c>
      <c r="C2518" s="199">
        <v>16.16</v>
      </c>
      <c r="D2518" s="199">
        <v>16.16</v>
      </c>
      <c r="E2518" s="199"/>
      <c r="F2518" s="199"/>
      <c r="G2518" s="199"/>
    </row>
    <row r="2519" s="109" customFormat="1" ht="19.9" customHeight="1" spans="1:7">
      <c r="A2519" s="197" t="s">
        <v>2007</v>
      </c>
      <c r="B2519" s="198" t="s">
        <v>2008</v>
      </c>
      <c r="C2519" s="199">
        <v>6.88</v>
      </c>
      <c r="D2519" s="199">
        <v>6.88</v>
      </c>
      <c r="E2519" s="199"/>
      <c r="F2519" s="199"/>
      <c r="G2519" s="199"/>
    </row>
    <row r="2520" s="109" customFormat="1" ht="19.9" customHeight="1" spans="1:7">
      <c r="A2520" s="197" t="s">
        <v>2009</v>
      </c>
      <c r="B2520" s="198" t="s">
        <v>2010</v>
      </c>
      <c r="C2520" s="199">
        <v>220.33</v>
      </c>
      <c r="D2520" s="199">
        <v>220.33</v>
      </c>
      <c r="E2520" s="199"/>
      <c r="F2520" s="199"/>
      <c r="G2520" s="199"/>
    </row>
    <row r="2521" s="109" customFormat="1" ht="19.9" customHeight="1" spans="1:7">
      <c r="A2521" s="197" t="s">
        <v>2011</v>
      </c>
      <c r="B2521" s="198" t="s">
        <v>2012</v>
      </c>
      <c r="C2521" s="199">
        <v>16.42</v>
      </c>
      <c r="D2521" s="199">
        <v>16.42</v>
      </c>
      <c r="E2521" s="199"/>
      <c r="F2521" s="199"/>
      <c r="G2521" s="199"/>
    </row>
    <row r="2522" s="109" customFormat="1" ht="19.9" customHeight="1" spans="1:7">
      <c r="A2522" s="197" t="s">
        <v>2013</v>
      </c>
      <c r="B2522" s="198" t="s">
        <v>2014</v>
      </c>
      <c r="C2522" s="199">
        <v>134.93</v>
      </c>
      <c r="D2522" s="199">
        <v>134.93</v>
      </c>
      <c r="E2522" s="199"/>
      <c r="F2522" s="199"/>
      <c r="G2522" s="199"/>
    </row>
    <row r="2523" s="109" customFormat="1" ht="19.9" customHeight="1" spans="1:7">
      <c r="A2523" s="197" t="s">
        <v>2015</v>
      </c>
      <c r="B2523" s="198" t="s">
        <v>2016</v>
      </c>
      <c r="C2523" s="199">
        <v>304.51</v>
      </c>
      <c r="D2523" s="199"/>
      <c r="E2523" s="199"/>
      <c r="F2523" s="199"/>
      <c r="G2523" s="199">
        <v>304.51</v>
      </c>
    </row>
    <row r="2524" s="109" customFormat="1" ht="19.9" customHeight="1" spans="1:7">
      <c r="A2524" s="197" t="s">
        <v>2017</v>
      </c>
      <c r="B2524" s="198" t="s">
        <v>2018</v>
      </c>
      <c r="C2524" s="199">
        <v>12.16</v>
      </c>
      <c r="D2524" s="199"/>
      <c r="E2524" s="199"/>
      <c r="F2524" s="199"/>
      <c r="G2524" s="199">
        <v>12.16</v>
      </c>
    </row>
    <row r="2525" s="109" customFormat="1" ht="19.9" customHeight="1" spans="1:7">
      <c r="A2525" s="197" t="s">
        <v>2019</v>
      </c>
      <c r="B2525" s="198" t="s">
        <v>2020</v>
      </c>
      <c r="C2525" s="199">
        <v>2.28</v>
      </c>
      <c r="D2525" s="199"/>
      <c r="E2525" s="199"/>
      <c r="F2525" s="199"/>
      <c r="G2525" s="199">
        <v>2.28</v>
      </c>
    </row>
    <row r="2526" s="109" customFormat="1" ht="19.9" customHeight="1" spans="1:7">
      <c r="A2526" s="197" t="s">
        <v>2021</v>
      </c>
      <c r="B2526" s="198" t="s">
        <v>2022</v>
      </c>
      <c r="C2526" s="199">
        <v>6.08</v>
      </c>
      <c r="D2526" s="199"/>
      <c r="E2526" s="199"/>
      <c r="F2526" s="199"/>
      <c r="G2526" s="199">
        <v>6.08</v>
      </c>
    </row>
    <row r="2527" s="109" customFormat="1" ht="19.9" customHeight="1" spans="1:7">
      <c r="A2527" s="197" t="s">
        <v>2023</v>
      </c>
      <c r="B2527" s="198" t="s">
        <v>2024</v>
      </c>
      <c r="C2527" s="199">
        <v>3.04</v>
      </c>
      <c r="D2527" s="199"/>
      <c r="E2527" s="199"/>
      <c r="F2527" s="199"/>
      <c r="G2527" s="199">
        <v>3.04</v>
      </c>
    </row>
    <row r="2528" s="109" customFormat="1" ht="19.9" customHeight="1" spans="1:7">
      <c r="A2528" s="197" t="s">
        <v>2025</v>
      </c>
      <c r="B2528" s="198" t="s">
        <v>2026</v>
      </c>
      <c r="C2528" s="199">
        <v>13.68</v>
      </c>
      <c r="D2528" s="199"/>
      <c r="E2528" s="199"/>
      <c r="F2528" s="199"/>
      <c r="G2528" s="199">
        <v>13.68</v>
      </c>
    </row>
    <row r="2529" s="109" customFormat="1" ht="19.9" customHeight="1" spans="1:7">
      <c r="A2529" s="197" t="s">
        <v>2027</v>
      </c>
      <c r="B2529" s="198" t="s">
        <v>2028</v>
      </c>
      <c r="C2529" s="199">
        <v>2.28</v>
      </c>
      <c r="D2529" s="199"/>
      <c r="E2529" s="199"/>
      <c r="F2529" s="199"/>
      <c r="G2529" s="199">
        <v>2.28</v>
      </c>
    </row>
    <row r="2530" s="109" customFormat="1" ht="19.9" customHeight="1" spans="1:7">
      <c r="A2530" s="197" t="s">
        <v>2029</v>
      </c>
      <c r="B2530" s="198" t="s">
        <v>2030</v>
      </c>
      <c r="C2530" s="199">
        <v>68.09</v>
      </c>
      <c r="D2530" s="199"/>
      <c r="E2530" s="199"/>
      <c r="F2530" s="199"/>
      <c r="G2530" s="199">
        <v>68.09</v>
      </c>
    </row>
    <row r="2531" s="109" customFormat="1" ht="19.9" customHeight="1" spans="1:7">
      <c r="A2531" s="197" t="s">
        <v>2031</v>
      </c>
      <c r="B2531" s="198" t="s">
        <v>2032</v>
      </c>
      <c r="C2531" s="199">
        <v>52.44</v>
      </c>
      <c r="D2531" s="199"/>
      <c r="E2531" s="199"/>
      <c r="F2531" s="199"/>
      <c r="G2531" s="199">
        <v>52.44</v>
      </c>
    </row>
    <row r="2532" s="109" customFormat="1" ht="19.9" customHeight="1" spans="1:7">
      <c r="A2532" s="197" t="s">
        <v>2033</v>
      </c>
      <c r="B2532" s="198" t="s">
        <v>2034</v>
      </c>
      <c r="C2532" s="199">
        <v>3.8</v>
      </c>
      <c r="D2532" s="199"/>
      <c r="E2532" s="199"/>
      <c r="F2532" s="199"/>
      <c r="G2532" s="199">
        <v>3.8</v>
      </c>
    </row>
    <row r="2533" s="109" customFormat="1" ht="19.9" customHeight="1" spans="1:7">
      <c r="A2533" s="197" t="s">
        <v>2035</v>
      </c>
      <c r="B2533" s="198" t="s">
        <v>2036</v>
      </c>
      <c r="C2533" s="199">
        <v>3.04</v>
      </c>
      <c r="D2533" s="199"/>
      <c r="E2533" s="199"/>
      <c r="F2533" s="199"/>
      <c r="G2533" s="199">
        <v>3.04</v>
      </c>
    </row>
    <row r="2534" s="109" customFormat="1" ht="19.9" customHeight="1" spans="1:7">
      <c r="A2534" s="197" t="s">
        <v>2037</v>
      </c>
      <c r="B2534" s="198" t="s">
        <v>2038</v>
      </c>
      <c r="C2534" s="199">
        <v>4.56</v>
      </c>
      <c r="D2534" s="199"/>
      <c r="E2534" s="199"/>
      <c r="F2534" s="199"/>
      <c r="G2534" s="199">
        <v>4.56</v>
      </c>
    </row>
    <row r="2535" s="109" customFormat="1" ht="19.9" customHeight="1" spans="1:7">
      <c r="A2535" s="197" t="s">
        <v>2039</v>
      </c>
      <c r="B2535" s="198" t="s">
        <v>2040</v>
      </c>
      <c r="C2535" s="199">
        <v>3.04</v>
      </c>
      <c r="D2535" s="199"/>
      <c r="E2535" s="199"/>
      <c r="F2535" s="199"/>
      <c r="G2535" s="199">
        <v>3.04</v>
      </c>
    </row>
    <row r="2536" s="109" customFormat="1" ht="19.9" customHeight="1" spans="1:7">
      <c r="A2536" s="197" t="s">
        <v>2041</v>
      </c>
      <c r="B2536" s="198" t="s">
        <v>2042</v>
      </c>
      <c r="C2536" s="199">
        <v>3.8</v>
      </c>
      <c r="D2536" s="199"/>
      <c r="E2536" s="199"/>
      <c r="F2536" s="199"/>
      <c r="G2536" s="199">
        <v>3.8</v>
      </c>
    </row>
    <row r="2537" s="109" customFormat="1" ht="19.9" customHeight="1" spans="1:7">
      <c r="A2537" s="197" t="s">
        <v>2043</v>
      </c>
      <c r="B2537" s="198" t="s">
        <v>2044</v>
      </c>
      <c r="C2537" s="199">
        <v>39.18</v>
      </c>
      <c r="D2537" s="199"/>
      <c r="E2537" s="199"/>
      <c r="F2537" s="199"/>
      <c r="G2537" s="199">
        <v>39.18</v>
      </c>
    </row>
    <row r="2538" s="109" customFormat="1" ht="19.9" customHeight="1" spans="1:7">
      <c r="A2538" s="197" t="s">
        <v>2045</v>
      </c>
      <c r="B2538" s="198" t="s">
        <v>2046</v>
      </c>
      <c r="C2538" s="199">
        <v>0.46</v>
      </c>
      <c r="D2538" s="199"/>
      <c r="E2538" s="199"/>
      <c r="F2538" s="199"/>
      <c r="G2538" s="199">
        <v>0.46</v>
      </c>
    </row>
    <row r="2539" s="109" customFormat="1" ht="19.9" customHeight="1" spans="1:7">
      <c r="A2539" s="197" t="s">
        <v>2047</v>
      </c>
      <c r="B2539" s="198" t="s">
        <v>2048</v>
      </c>
      <c r="C2539" s="199">
        <v>49.4</v>
      </c>
      <c r="D2539" s="199"/>
      <c r="E2539" s="199"/>
      <c r="F2539" s="199"/>
      <c r="G2539" s="199">
        <v>49.4</v>
      </c>
    </row>
    <row r="2540" s="109" customFormat="1" ht="19.9" customHeight="1" spans="1:7">
      <c r="A2540" s="197" t="s">
        <v>2049</v>
      </c>
      <c r="B2540" s="198" t="s">
        <v>2050</v>
      </c>
      <c r="C2540" s="199">
        <v>37.18</v>
      </c>
      <c r="D2540" s="199"/>
      <c r="E2540" s="199"/>
      <c r="F2540" s="199"/>
      <c r="G2540" s="199">
        <v>37.18</v>
      </c>
    </row>
    <row r="2541" s="109" customFormat="1" ht="19.9" customHeight="1" spans="1:7">
      <c r="A2541" s="197" t="s">
        <v>2051</v>
      </c>
      <c r="B2541" s="198" t="s">
        <v>2052</v>
      </c>
      <c r="C2541" s="199">
        <v>10.81</v>
      </c>
      <c r="D2541" s="199"/>
      <c r="E2541" s="199">
        <v>10.81</v>
      </c>
      <c r="F2541" s="199"/>
      <c r="G2541" s="199"/>
    </row>
    <row r="2542" s="109" customFormat="1" ht="19.9" customHeight="1" spans="1:7">
      <c r="A2542" s="197" t="s">
        <v>2055</v>
      </c>
      <c r="B2542" s="198" t="s">
        <v>2056</v>
      </c>
      <c r="C2542" s="199">
        <v>4.7</v>
      </c>
      <c r="D2542" s="199"/>
      <c r="E2542" s="199">
        <v>4.7</v>
      </c>
      <c r="F2542" s="199"/>
      <c r="G2542" s="199"/>
    </row>
    <row r="2543" s="109" customFormat="1" ht="19.9" customHeight="1" spans="1:7">
      <c r="A2543" s="197" t="s">
        <v>2057</v>
      </c>
      <c r="B2543" s="198" t="s">
        <v>2058</v>
      </c>
      <c r="C2543" s="199">
        <v>6.11</v>
      </c>
      <c r="D2543" s="199"/>
      <c r="E2543" s="199">
        <v>6.11</v>
      </c>
      <c r="F2543" s="199"/>
      <c r="G2543" s="199"/>
    </row>
    <row r="2544" s="109" customFormat="1" ht="19.9" customHeight="1" spans="1:7">
      <c r="A2544" s="194" t="s">
        <v>2233</v>
      </c>
      <c r="B2544" s="195" t="s">
        <v>2234</v>
      </c>
      <c r="C2544" s="196">
        <v>795.75</v>
      </c>
      <c r="D2544" s="196">
        <v>739.63</v>
      </c>
      <c r="E2544" s="196">
        <v>4.34</v>
      </c>
      <c r="F2544" s="196"/>
      <c r="G2544" s="196">
        <v>51.78</v>
      </c>
    </row>
    <row r="2545" s="109" customFormat="1" ht="19.9" customHeight="1" spans="1:7">
      <c r="A2545" s="197" t="s">
        <v>1991</v>
      </c>
      <c r="B2545" s="198" t="s">
        <v>1992</v>
      </c>
      <c r="C2545" s="199">
        <v>739.63</v>
      </c>
      <c r="D2545" s="199">
        <v>739.63</v>
      </c>
      <c r="E2545" s="199"/>
      <c r="F2545" s="199"/>
      <c r="G2545" s="199"/>
    </row>
    <row r="2546" s="109" customFormat="1" ht="19.9" customHeight="1" spans="1:7">
      <c r="A2546" s="197" t="s">
        <v>1993</v>
      </c>
      <c r="B2546" s="198" t="s">
        <v>1994</v>
      </c>
      <c r="C2546" s="199">
        <v>67.93</v>
      </c>
      <c r="D2546" s="199">
        <v>67.93</v>
      </c>
      <c r="E2546" s="199"/>
      <c r="F2546" s="199"/>
      <c r="G2546" s="199"/>
    </row>
    <row r="2547" s="109" customFormat="1" ht="19.9" customHeight="1" spans="1:7">
      <c r="A2547" s="197" t="s">
        <v>1995</v>
      </c>
      <c r="B2547" s="198" t="s">
        <v>1996</v>
      </c>
      <c r="C2547" s="199">
        <v>312.17</v>
      </c>
      <c r="D2547" s="199">
        <v>312.17</v>
      </c>
      <c r="E2547" s="199"/>
      <c r="F2547" s="199"/>
      <c r="G2547" s="199"/>
    </row>
    <row r="2548" s="109" customFormat="1" ht="19.9" customHeight="1" spans="1:7">
      <c r="A2548" s="197" t="s">
        <v>1997</v>
      </c>
      <c r="B2548" s="198" t="s">
        <v>1998</v>
      </c>
      <c r="C2548" s="199">
        <v>31.3</v>
      </c>
      <c r="D2548" s="199">
        <v>31.3</v>
      </c>
      <c r="E2548" s="199"/>
      <c r="F2548" s="199"/>
      <c r="G2548" s="199"/>
    </row>
    <row r="2549" s="109" customFormat="1" ht="19.9" customHeight="1" spans="1:7">
      <c r="A2549" s="197" t="s">
        <v>1999</v>
      </c>
      <c r="B2549" s="198" t="s">
        <v>2000</v>
      </c>
      <c r="C2549" s="199">
        <v>9.6</v>
      </c>
      <c r="D2549" s="199">
        <v>9.6</v>
      </c>
      <c r="E2549" s="199"/>
      <c r="F2549" s="199"/>
      <c r="G2549" s="199"/>
    </row>
    <row r="2550" s="109" customFormat="1" ht="19.9" customHeight="1" spans="1:7">
      <c r="A2550" s="197" t="s">
        <v>2001</v>
      </c>
      <c r="B2550" s="198" t="s">
        <v>2002</v>
      </c>
      <c r="C2550" s="199">
        <v>59.89</v>
      </c>
      <c r="D2550" s="199">
        <v>59.89</v>
      </c>
      <c r="E2550" s="199"/>
      <c r="F2550" s="199"/>
      <c r="G2550" s="199"/>
    </row>
    <row r="2551" s="109" customFormat="1" ht="19.9" customHeight="1" spans="1:7">
      <c r="A2551" s="197" t="s">
        <v>2003</v>
      </c>
      <c r="B2551" s="198" t="s">
        <v>2004</v>
      </c>
      <c r="C2551" s="199">
        <v>29.27</v>
      </c>
      <c r="D2551" s="199">
        <v>29.27</v>
      </c>
      <c r="E2551" s="199"/>
      <c r="F2551" s="199"/>
      <c r="G2551" s="199"/>
    </row>
    <row r="2552" s="109" customFormat="1" ht="19.9" customHeight="1" spans="1:7">
      <c r="A2552" s="197" t="s">
        <v>2007</v>
      </c>
      <c r="B2552" s="198" t="s">
        <v>2008</v>
      </c>
      <c r="C2552" s="199">
        <v>2.28</v>
      </c>
      <c r="D2552" s="199">
        <v>2.28</v>
      </c>
      <c r="E2552" s="199"/>
      <c r="F2552" s="199"/>
      <c r="G2552" s="199"/>
    </row>
    <row r="2553" s="109" customFormat="1" ht="19.9" customHeight="1" spans="1:7">
      <c r="A2553" s="197" t="s">
        <v>2009</v>
      </c>
      <c r="B2553" s="198" t="s">
        <v>2010</v>
      </c>
      <c r="C2553" s="199">
        <v>45.61</v>
      </c>
      <c r="D2553" s="199">
        <v>45.61</v>
      </c>
      <c r="E2553" s="199"/>
      <c r="F2553" s="199"/>
      <c r="G2553" s="199"/>
    </row>
    <row r="2554" s="109" customFormat="1" ht="19.9" customHeight="1" spans="1:7">
      <c r="A2554" s="197" t="s">
        <v>2011</v>
      </c>
      <c r="B2554" s="198" t="s">
        <v>2012</v>
      </c>
      <c r="C2554" s="199">
        <v>3.46</v>
      </c>
      <c r="D2554" s="199">
        <v>3.46</v>
      </c>
      <c r="E2554" s="199"/>
      <c r="F2554" s="199"/>
      <c r="G2554" s="199"/>
    </row>
    <row r="2555" s="109" customFormat="1" ht="19.9" customHeight="1" spans="1:7">
      <c r="A2555" s="197" t="s">
        <v>2013</v>
      </c>
      <c r="B2555" s="198" t="s">
        <v>2014</v>
      </c>
      <c r="C2555" s="199">
        <v>178.12</v>
      </c>
      <c r="D2555" s="199">
        <v>178.12</v>
      </c>
      <c r="E2555" s="199"/>
      <c r="F2555" s="199"/>
      <c r="G2555" s="199"/>
    </row>
    <row r="2556" s="109" customFormat="1" ht="19.9" customHeight="1" spans="1:7">
      <c r="A2556" s="197" t="s">
        <v>2015</v>
      </c>
      <c r="B2556" s="198" t="s">
        <v>2016</v>
      </c>
      <c r="C2556" s="199">
        <v>51.78</v>
      </c>
      <c r="D2556" s="199"/>
      <c r="E2556" s="199"/>
      <c r="F2556" s="199"/>
      <c r="G2556" s="199">
        <v>51.78</v>
      </c>
    </row>
    <row r="2557" s="109" customFormat="1" ht="19.9" customHeight="1" spans="1:7">
      <c r="A2557" s="197" t="s">
        <v>2017</v>
      </c>
      <c r="B2557" s="198" t="s">
        <v>2018</v>
      </c>
      <c r="C2557" s="199">
        <v>2.08</v>
      </c>
      <c r="D2557" s="199"/>
      <c r="E2557" s="199"/>
      <c r="F2557" s="199"/>
      <c r="G2557" s="199">
        <v>2.08</v>
      </c>
    </row>
    <row r="2558" s="109" customFormat="1" ht="19.9" customHeight="1" spans="1:7">
      <c r="A2558" s="197" t="s">
        <v>2019</v>
      </c>
      <c r="B2558" s="198" t="s">
        <v>2020</v>
      </c>
      <c r="C2558" s="199">
        <v>0.32</v>
      </c>
      <c r="D2558" s="199"/>
      <c r="E2558" s="199"/>
      <c r="F2558" s="199"/>
      <c r="G2558" s="199">
        <v>0.32</v>
      </c>
    </row>
    <row r="2559" s="109" customFormat="1" ht="19.9" customHeight="1" spans="1:7">
      <c r="A2559" s="197" t="s">
        <v>2021</v>
      </c>
      <c r="B2559" s="198" t="s">
        <v>2022</v>
      </c>
      <c r="C2559" s="199">
        <v>1.28</v>
      </c>
      <c r="D2559" s="199"/>
      <c r="E2559" s="199"/>
      <c r="F2559" s="199"/>
      <c r="G2559" s="199">
        <v>1.28</v>
      </c>
    </row>
    <row r="2560" s="109" customFormat="1" ht="19.9" customHeight="1" spans="1:7">
      <c r="A2560" s="197" t="s">
        <v>2023</v>
      </c>
      <c r="B2560" s="198" t="s">
        <v>2024</v>
      </c>
      <c r="C2560" s="199">
        <v>0.32</v>
      </c>
      <c r="D2560" s="199"/>
      <c r="E2560" s="199"/>
      <c r="F2560" s="199"/>
      <c r="G2560" s="199">
        <v>0.32</v>
      </c>
    </row>
    <row r="2561" s="109" customFormat="1" ht="19.9" customHeight="1" spans="1:7">
      <c r="A2561" s="197" t="s">
        <v>2025</v>
      </c>
      <c r="B2561" s="198" t="s">
        <v>2026</v>
      </c>
      <c r="C2561" s="199">
        <v>2.08</v>
      </c>
      <c r="D2561" s="199"/>
      <c r="E2561" s="199"/>
      <c r="F2561" s="199"/>
      <c r="G2561" s="199">
        <v>2.08</v>
      </c>
    </row>
    <row r="2562" s="109" customFormat="1" ht="19.9" customHeight="1" spans="1:7">
      <c r="A2562" s="197" t="s">
        <v>2027</v>
      </c>
      <c r="B2562" s="198" t="s">
        <v>2028</v>
      </c>
      <c r="C2562" s="199">
        <v>0.32</v>
      </c>
      <c r="D2562" s="199"/>
      <c r="E2562" s="199"/>
      <c r="F2562" s="199"/>
      <c r="G2562" s="199">
        <v>0.32</v>
      </c>
    </row>
    <row r="2563" s="109" customFormat="1" ht="19.9" customHeight="1" spans="1:7">
      <c r="A2563" s="197" t="s">
        <v>2029</v>
      </c>
      <c r="B2563" s="198" t="s">
        <v>2030</v>
      </c>
      <c r="C2563" s="199">
        <v>11.34</v>
      </c>
      <c r="D2563" s="199"/>
      <c r="E2563" s="199"/>
      <c r="F2563" s="199"/>
      <c r="G2563" s="199">
        <v>11.34</v>
      </c>
    </row>
    <row r="2564" s="109" customFormat="1" ht="19.9" customHeight="1" spans="1:7">
      <c r="A2564" s="197" t="s">
        <v>2031</v>
      </c>
      <c r="B2564" s="198" t="s">
        <v>2032</v>
      </c>
      <c r="C2564" s="199">
        <v>10.88</v>
      </c>
      <c r="D2564" s="199"/>
      <c r="E2564" s="199"/>
      <c r="F2564" s="199"/>
      <c r="G2564" s="199">
        <v>10.88</v>
      </c>
    </row>
    <row r="2565" s="109" customFormat="1" ht="19.9" customHeight="1" spans="1:7">
      <c r="A2565" s="197" t="s">
        <v>2033</v>
      </c>
      <c r="B2565" s="198" t="s">
        <v>2034</v>
      </c>
      <c r="C2565" s="199">
        <v>0.48</v>
      </c>
      <c r="D2565" s="199"/>
      <c r="E2565" s="199"/>
      <c r="F2565" s="199"/>
      <c r="G2565" s="199">
        <v>0.48</v>
      </c>
    </row>
    <row r="2566" s="109" customFormat="1" ht="19.9" customHeight="1" spans="1:7">
      <c r="A2566" s="197" t="s">
        <v>2035</v>
      </c>
      <c r="B2566" s="198" t="s">
        <v>2036</v>
      </c>
      <c r="C2566" s="199">
        <v>0.64</v>
      </c>
      <c r="D2566" s="199"/>
      <c r="E2566" s="199"/>
      <c r="F2566" s="199"/>
      <c r="G2566" s="199">
        <v>0.64</v>
      </c>
    </row>
    <row r="2567" s="109" customFormat="1" ht="19.9" customHeight="1" spans="1:7">
      <c r="A2567" s="197" t="s">
        <v>2037</v>
      </c>
      <c r="B2567" s="198" t="s">
        <v>2038</v>
      </c>
      <c r="C2567" s="199">
        <v>0.96</v>
      </c>
      <c r="D2567" s="199"/>
      <c r="E2567" s="199"/>
      <c r="F2567" s="199"/>
      <c r="G2567" s="199">
        <v>0.96</v>
      </c>
    </row>
    <row r="2568" s="109" customFormat="1" ht="19.9" customHeight="1" spans="1:7">
      <c r="A2568" s="197" t="s">
        <v>2039</v>
      </c>
      <c r="B2568" s="198" t="s">
        <v>2040</v>
      </c>
      <c r="C2568" s="199">
        <v>0.64</v>
      </c>
      <c r="D2568" s="199"/>
      <c r="E2568" s="199"/>
      <c r="F2568" s="199"/>
      <c r="G2568" s="199">
        <v>0.64</v>
      </c>
    </row>
    <row r="2569" s="109" customFormat="1" ht="19.9" customHeight="1" spans="1:7">
      <c r="A2569" s="197" t="s">
        <v>2041</v>
      </c>
      <c r="B2569" s="198" t="s">
        <v>2042</v>
      </c>
      <c r="C2569" s="199">
        <v>0.32</v>
      </c>
      <c r="D2569" s="199"/>
      <c r="E2569" s="199"/>
      <c r="F2569" s="199"/>
      <c r="G2569" s="199">
        <v>0.32</v>
      </c>
    </row>
    <row r="2570" s="109" customFormat="1" ht="19.9" customHeight="1" spans="1:7">
      <c r="A2570" s="197" t="s">
        <v>2043</v>
      </c>
      <c r="B2570" s="198" t="s">
        <v>2044</v>
      </c>
      <c r="C2570" s="199">
        <v>8.11</v>
      </c>
      <c r="D2570" s="199"/>
      <c r="E2570" s="199"/>
      <c r="F2570" s="199"/>
      <c r="G2570" s="199">
        <v>8.11</v>
      </c>
    </row>
    <row r="2571" s="109" customFormat="1" ht="19.9" customHeight="1" spans="1:7">
      <c r="A2571" s="197" t="s">
        <v>2045</v>
      </c>
      <c r="B2571" s="198" t="s">
        <v>2046</v>
      </c>
      <c r="C2571" s="199">
        <v>0.1</v>
      </c>
      <c r="D2571" s="199"/>
      <c r="E2571" s="199"/>
      <c r="F2571" s="199"/>
      <c r="G2571" s="199">
        <v>0.1</v>
      </c>
    </row>
    <row r="2572" s="109" customFormat="1" ht="19.9" customHeight="1" spans="1:7">
      <c r="A2572" s="197" t="s">
        <v>2047</v>
      </c>
      <c r="B2572" s="198" t="s">
        <v>2048</v>
      </c>
      <c r="C2572" s="199">
        <v>10.08</v>
      </c>
      <c r="D2572" s="199"/>
      <c r="E2572" s="199"/>
      <c r="F2572" s="199"/>
      <c r="G2572" s="199">
        <v>10.08</v>
      </c>
    </row>
    <row r="2573" s="109" customFormat="1" ht="19.9" customHeight="1" spans="1:7">
      <c r="A2573" s="197" t="s">
        <v>2049</v>
      </c>
      <c r="B2573" s="198" t="s">
        <v>2050</v>
      </c>
      <c r="C2573" s="199">
        <v>1.83</v>
      </c>
      <c r="D2573" s="199"/>
      <c r="E2573" s="199"/>
      <c r="F2573" s="199"/>
      <c r="G2573" s="199">
        <v>1.83</v>
      </c>
    </row>
    <row r="2574" s="109" customFormat="1" ht="19.9" customHeight="1" spans="1:7">
      <c r="A2574" s="197" t="s">
        <v>2051</v>
      </c>
      <c r="B2574" s="198" t="s">
        <v>2052</v>
      </c>
      <c r="C2574" s="199">
        <v>4.34</v>
      </c>
      <c r="D2574" s="199"/>
      <c r="E2574" s="199">
        <v>4.34</v>
      </c>
      <c r="F2574" s="199"/>
      <c r="G2574" s="199"/>
    </row>
    <row r="2575" s="109" customFormat="1" ht="19.9" customHeight="1" spans="1:7">
      <c r="A2575" s="197" t="s">
        <v>2053</v>
      </c>
      <c r="B2575" s="198" t="s">
        <v>2054</v>
      </c>
      <c r="C2575" s="199">
        <v>1.12</v>
      </c>
      <c r="D2575" s="199"/>
      <c r="E2575" s="199">
        <v>1.12</v>
      </c>
      <c r="F2575" s="199"/>
      <c r="G2575" s="199"/>
    </row>
    <row r="2576" s="109" customFormat="1" ht="19.9" customHeight="1" spans="1:7">
      <c r="A2576" s="197" t="s">
        <v>2055</v>
      </c>
      <c r="B2576" s="198" t="s">
        <v>2056</v>
      </c>
      <c r="C2576" s="199">
        <v>1.4</v>
      </c>
      <c r="D2576" s="199"/>
      <c r="E2576" s="199">
        <v>1.4</v>
      </c>
      <c r="F2576" s="199"/>
      <c r="G2576" s="199"/>
    </row>
    <row r="2577" s="109" customFormat="1" ht="19.9" customHeight="1" spans="1:7">
      <c r="A2577" s="197" t="s">
        <v>2057</v>
      </c>
      <c r="B2577" s="198" t="s">
        <v>2058</v>
      </c>
      <c r="C2577" s="199">
        <v>1.82</v>
      </c>
      <c r="D2577" s="199"/>
      <c r="E2577" s="199">
        <v>1.82</v>
      </c>
      <c r="F2577" s="199"/>
      <c r="G2577" s="199"/>
    </row>
    <row r="2578" s="109" customFormat="1" ht="19.9" customHeight="1" spans="1:7">
      <c r="A2578" s="194" t="s">
        <v>2235</v>
      </c>
      <c r="B2578" s="195" t="s">
        <v>2236</v>
      </c>
      <c r="C2578" s="196">
        <v>1902.11</v>
      </c>
      <c r="D2578" s="196">
        <v>1759.15</v>
      </c>
      <c r="E2578" s="196">
        <v>5.03</v>
      </c>
      <c r="F2578" s="196"/>
      <c r="G2578" s="196">
        <v>137.93</v>
      </c>
    </row>
    <row r="2579" s="109" customFormat="1" ht="19.9" customHeight="1" spans="1:7">
      <c r="A2579" s="197" t="s">
        <v>1991</v>
      </c>
      <c r="B2579" s="198" t="s">
        <v>1992</v>
      </c>
      <c r="C2579" s="199">
        <v>1759.15</v>
      </c>
      <c r="D2579" s="199">
        <v>1759.15</v>
      </c>
      <c r="E2579" s="199"/>
      <c r="F2579" s="199"/>
      <c r="G2579" s="199"/>
    </row>
    <row r="2580" s="109" customFormat="1" ht="19.9" customHeight="1" spans="1:7">
      <c r="A2580" s="197" t="s">
        <v>1993</v>
      </c>
      <c r="B2580" s="198" t="s">
        <v>1994</v>
      </c>
      <c r="C2580" s="199">
        <v>192.8</v>
      </c>
      <c r="D2580" s="199">
        <v>192.8</v>
      </c>
      <c r="E2580" s="199"/>
      <c r="F2580" s="199"/>
      <c r="G2580" s="199"/>
    </row>
    <row r="2581" s="109" customFormat="1" ht="19.9" customHeight="1" spans="1:7">
      <c r="A2581" s="197" t="s">
        <v>1995</v>
      </c>
      <c r="B2581" s="198" t="s">
        <v>1996</v>
      </c>
      <c r="C2581" s="199">
        <v>928.79</v>
      </c>
      <c r="D2581" s="199">
        <v>928.79</v>
      </c>
      <c r="E2581" s="199"/>
      <c r="F2581" s="199"/>
      <c r="G2581" s="199"/>
    </row>
    <row r="2582" s="109" customFormat="1" ht="19.9" customHeight="1" spans="1:7">
      <c r="A2582" s="197" t="s">
        <v>1997</v>
      </c>
      <c r="B2582" s="198" t="s">
        <v>1998</v>
      </c>
      <c r="C2582" s="199">
        <v>92.31</v>
      </c>
      <c r="D2582" s="199">
        <v>92.31</v>
      </c>
      <c r="E2582" s="199"/>
      <c r="F2582" s="199"/>
      <c r="G2582" s="199"/>
    </row>
    <row r="2583" s="109" customFormat="1" ht="19.9" customHeight="1" spans="1:7">
      <c r="A2583" s="197" t="s">
        <v>1999</v>
      </c>
      <c r="B2583" s="198" t="s">
        <v>2000</v>
      </c>
      <c r="C2583" s="199">
        <v>31.2</v>
      </c>
      <c r="D2583" s="199">
        <v>31.2</v>
      </c>
      <c r="E2583" s="199"/>
      <c r="F2583" s="199"/>
      <c r="G2583" s="199"/>
    </row>
    <row r="2584" s="109" customFormat="1" ht="19.9" customHeight="1" spans="1:7">
      <c r="A2584" s="197" t="s">
        <v>2001</v>
      </c>
      <c r="B2584" s="198" t="s">
        <v>2002</v>
      </c>
      <c r="C2584" s="199">
        <v>175.08</v>
      </c>
      <c r="D2584" s="199">
        <v>175.08</v>
      </c>
      <c r="E2584" s="199"/>
      <c r="F2584" s="199"/>
      <c r="G2584" s="199"/>
    </row>
    <row r="2585" s="109" customFormat="1" ht="19.9" customHeight="1" spans="1:7">
      <c r="A2585" s="197" t="s">
        <v>2003</v>
      </c>
      <c r="B2585" s="198" t="s">
        <v>2004</v>
      </c>
      <c r="C2585" s="199">
        <v>85.72</v>
      </c>
      <c r="D2585" s="199">
        <v>85.72</v>
      </c>
      <c r="E2585" s="199"/>
      <c r="F2585" s="199"/>
      <c r="G2585" s="199"/>
    </row>
    <row r="2586" s="109" customFormat="1" ht="19.9" customHeight="1" spans="1:7">
      <c r="A2586" s="197" t="s">
        <v>2007</v>
      </c>
      <c r="B2586" s="198" t="s">
        <v>2008</v>
      </c>
      <c r="C2586" s="199">
        <v>6.68</v>
      </c>
      <c r="D2586" s="199">
        <v>6.68</v>
      </c>
      <c r="E2586" s="199"/>
      <c r="F2586" s="199"/>
      <c r="G2586" s="199"/>
    </row>
    <row r="2587" s="109" customFormat="1" ht="19.9" customHeight="1" spans="1:7">
      <c r="A2587" s="197" t="s">
        <v>2009</v>
      </c>
      <c r="B2587" s="198" t="s">
        <v>2010</v>
      </c>
      <c r="C2587" s="199">
        <v>133.59</v>
      </c>
      <c r="D2587" s="199">
        <v>133.59</v>
      </c>
      <c r="E2587" s="199"/>
      <c r="F2587" s="199"/>
      <c r="G2587" s="199"/>
    </row>
    <row r="2588" s="109" customFormat="1" ht="19.9" customHeight="1" spans="1:7">
      <c r="A2588" s="197" t="s">
        <v>2011</v>
      </c>
      <c r="B2588" s="198" t="s">
        <v>2012</v>
      </c>
      <c r="C2588" s="199">
        <v>11.23</v>
      </c>
      <c r="D2588" s="199">
        <v>11.23</v>
      </c>
      <c r="E2588" s="199"/>
      <c r="F2588" s="199"/>
      <c r="G2588" s="199"/>
    </row>
    <row r="2589" s="109" customFormat="1" ht="19.9" customHeight="1" spans="1:7">
      <c r="A2589" s="197" t="s">
        <v>2013</v>
      </c>
      <c r="B2589" s="198" t="s">
        <v>2014</v>
      </c>
      <c r="C2589" s="199">
        <v>101.75</v>
      </c>
      <c r="D2589" s="199">
        <v>101.75</v>
      </c>
      <c r="E2589" s="199"/>
      <c r="F2589" s="199"/>
      <c r="G2589" s="199"/>
    </row>
    <row r="2590" s="109" customFormat="1" ht="19.9" customHeight="1" spans="1:7">
      <c r="A2590" s="197" t="s">
        <v>2015</v>
      </c>
      <c r="B2590" s="198" t="s">
        <v>2016</v>
      </c>
      <c r="C2590" s="199">
        <v>137.93</v>
      </c>
      <c r="D2590" s="199"/>
      <c r="E2590" s="199"/>
      <c r="F2590" s="199"/>
      <c r="G2590" s="199">
        <v>137.93</v>
      </c>
    </row>
    <row r="2591" s="109" customFormat="1" ht="19.9" customHeight="1" spans="1:7">
      <c r="A2591" s="197" t="s">
        <v>2017</v>
      </c>
      <c r="B2591" s="198" t="s">
        <v>2018</v>
      </c>
      <c r="C2591" s="199">
        <v>6.76</v>
      </c>
      <c r="D2591" s="199"/>
      <c r="E2591" s="199"/>
      <c r="F2591" s="199"/>
      <c r="G2591" s="199">
        <v>6.76</v>
      </c>
    </row>
    <row r="2592" s="109" customFormat="1" ht="19.9" customHeight="1" spans="1:7">
      <c r="A2592" s="197" t="s">
        <v>2019</v>
      </c>
      <c r="B2592" s="198" t="s">
        <v>2020</v>
      </c>
      <c r="C2592" s="199">
        <v>1.04</v>
      </c>
      <c r="D2592" s="199"/>
      <c r="E2592" s="199"/>
      <c r="F2592" s="199"/>
      <c r="G2592" s="199">
        <v>1.04</v>
      </c>
    </row>
    <row r="2593" s="109" customFormat="1" ht="19.9" customHeight="1" spans="1:7">
      <c r="A2593" s="197" t="s">
        <v>2021</v>
      </c>
      <c r="B2593" s="198" t="s">
        <v>2022</v>
      </c>
      <c r="C2593" s="199">
        <v>4.16</v>
      </c>
      <c r="D2593" s="199"/>
      <c r="E2593" s="199"/>
      <c r="F2593" s="199"/>
      <c r="G2593" s="199">
        <v>4.16</v>
      </c>
    </row>
    <row r="2594" s="109" customFormat="1" ht="19.9" customHeight="1" spans="1:7">
      <c r="A2594" s="197" t="s">
        <v>2023</v>
      </c>
      <c r="B2594" s="198" t="s">
        <v>2024</v>
      </c>
      <c r="C2594" s="199">
        <v>1.04</v>
      </c>
      <c r="D2594" s="199"/>
      <c r="E2594" s="199"/>
      <c r="F2594" s="199"/>
      <c r="G2594" s="199">
        <v>1.04</v>
      </c>
    </row>
    <row r="2595" s="109" customFormat="1" ht="19.9" customHeight="1" spans="1:7">
      <c r="A2595" s="197" t="s">
        <v>2025</v>
      </c>
      <c r="B2595" s="198" t="s">
        <v>2026</v>
      </c>
      <c r="C2595" s="199">
        <v>6.76</v>
      </c>
      <c r="D2595" s="199"/>
      <c r="E2595" s="199"/>
      <c r="F2595" s="199"/>
      <c r="G2595" s="199">
        <v>6.76</v>
      </c>
    </row>
    <row r="2596" s="109" customFormat="1" ht="19.9" customHeight="1" spans="1:7">
      <c r="A2596" s="197" t="s">
        <v>2027</v>
      </c>
      <c r="B2596" s="198" t="s">
        <v>2028</v>
      </c>
      <c r="C2596" s="199">
        <v>1.04</v>
      </c>
      <c r="D2596" s="199"/>
      <c r="E2596" s="199"/>
      <c r="F2596" s="199"/>
      <c r="G2596" s="199">
        <v>1.04</v>
      </c>
    </row>
    <row r="2597" s="109" customFormat="1" ht="19.9" customHeight="1" spans="1:7">
      <c r="A2597" s="197" t="s">
        <v>2029</v>
      </c>
      <c r="B2597" s="198" t="s">
        <v>2030</v>
      </c>
      <c r="C2597" s="199">
        <v>9.41</v>
      </c>
      <c r="D2597" s="199"/>
      <c r="E2597" s="199"/>
      <c r="F2597" s="199"/>
      <c r="G2597" s="199">
        <v>9.41</v>
      </c>
    </row>
    <row r="2598" s="109" customFormat="1" ht="19.9" customHeight="1" spans="1:7">
      <c r="A2598" s="197" t="s">
        <v>2031</v>
      </c>
      <c r="B2598" s="198" t="s">
        <v>2032</v>
      </c>
      <c r="C2598" s="199">
        <v>35.36</v>
      </c>
      <c r="D2598" s="199"/>
      <c r="E2598" s="199"/>
      <c r="F2598" s="199"/>
      <c r="G2598" s="199">
        <v>35.36</v>
      </c>
    </row>
    <row r="2599" s="109" customFormat="1" ht="19.9" customHeight="1" spans="1:7">
      <c r="A2599" s="197" t="s">
        <v>2033</v>
      </c>
      <c r="B2599" s="198" t="s">
        <v>2034</v>
      </c>
      <c r="C2599" s="199">
        <v>1.56</v>
      </c>
      <c r="D2599" s="199"/>
      <c r="E2599" s="199"/>
      <c r="F2599" s="199"/>
      <c r="G2599" s="199">
        <v>1.56</v>
      </c>
    </row>
    <row r="2600" s="109" customFormat="1" ht="19.9" customHeight="1" spans="1:7">
      <c r="A2600" s="197" t="s">
        <v>2035</v>
      </c>
      <c r="B2600" s="198" t="s">
        <v>2036</v>
      </c>
      <c r="C2600" s="199">
        <v>2.08</v>
      </c>
      <c r="D2600" s="199"/>
      <c r="E2600" s="199"/>
      <c r="F2600" s="199"/>
      <c r="G2600" s="199">
        <v>2.08</v>
      </c>
    </row>
    <row r="2601" s="109" customFormat="1" ht="19.9" customHeight="1" spans="1:7">
      <c r="A2601" s="197" t="s">
        <v>2037</v>
      </c>
      <c r="B2601" s="198" t="s">
        <v>2038</v>
      </c>
      <c r="C2601" s="199">
        <v>3.12</v>
      </c>
      <c r="D2601" s="199"/>
      <c r="E2601" s="199"/>
      <c r="F2601" s="199"/>
      <c r="G2601" s="199">
        <v>3.12</v>
      </c>
    </row>
    <row r="2602" s="109" customFormat="1" ht="19.9" customHeight="1" spans="1:7">
      <c r="A2602" s="197" t="s">
        <v>2039</v>
      </c>
      <c r="B2602" s="198" t="s">
        <v>2040</v>
      </c>
      <c r="C2602" s="199">
        <v>2.08</v>
      </c>
      <c r="D2602" s="199"/>
      <c r="E2602" s="199"/>
      <c r="F2602" s="199"/>
      <c r="G2602" s="199">
        <v>2.08</v>
      </c>
    </row>
    <row r="2603" s="109" customFormat="1" ht="19.9" customHeight="1" spans="1:7">
      <c r="A2603" s="197" t="s">
        <v>2041</v>
      </c>
      <c r="B2603" s="198" t="s">
        <v>2042</v>
      </c>
      <c r="C2603" s="199">
        <v>1.04</v>
      </c>
      <c r="D2603" s="199"/>
      <c r="E2603" s="199"/>
      <c r="F2603" s="199"/>
      <c r="G2603" s="199">
        <v>1.04</v>
      </c>
    </row>
    <row r="2604" s="109" customFormat="1" ht="19.9" customHeight="1" spans="1:7">
      <c r="A2604" s="197" t="s">
        <v>2043</v>
      </c>
      <c r="B2604" s="198" t="s">
        <v>2044</v>
      </c>
      <c r="C2604" s="199">
        <v>23.89</v>
      </c>
      <c r="D2604" s="199"/>
      <c r="E2604" s="199"/>
      <c r="F2604" s="199"/>
      <c r="G2604" s="199">
        <v>23.89</v>
      </c>
    </row>
    <row r="2605" s="109" customFormat="1" ht="19.9" customHeight="1" spans="1:7">
      <c r="A2605" s="197" t="s">
        <v>2045</v>
      </c>
      <c r="B2605" s="198" t="s">
        <v>2046</v>
      </c>
      <c r="C2605" s="199">
        <v>0.31</v>
      </c>
      <c r="D2605" s="199"/>
      <c r="E2605" s="199"/>
      <c r="F2605" s="199"/>
      <c r="G2605" s="199">
        <v>0.31</v>
      </c>
    </row>
    <row r="2606" s="109" customFormat="1" ht="19.9" customHeight="1" spans="1:7">
      <c r="A2606" s="197" t="s">
        <v>2047</v>
      </c>
      <c r="B2606" s="198" t="s">
        <v>2048</v>
      </c>
      <c r="C2606" s="199">
        <v>32.76</v>
      </c>
      <c r="D2606" s="199"/>
      <c r="E2606" s="199"/>
      <c r="F2606" s="199"/>
      <c r="G2606" s="199">
        <v>32.76</v>
      </c>
    </row>
    <row r="2607" s="109" customFormat="1" ht="19.9" customHeight="1" spans="1:7">
      <c r="A2607" s="197" t="s">
        <v>2049</v>
      </c>
      <c r="B2607" s="198" t="s">
        <v>2050</v>
      </c>
      <c r="C2607" s="199">
        <v>5.52</v>
      </c>
      <c r="D2607" s="199"/>
      <c r="E2607" s="199"/>
      <c r="F2607" s="199"/>
      <c r="G2607" s="199">
        <v>5.52</v>
      </c>
    </row>
    <row r="2608" s="109" customFormat="1" ht="19.9" customHeight="1" spans="1:7">
      <c r="A2608" s="197" t="s">
        <v>2051</v>
      </c>
      <c r="B2608" s="198" t="s">
        <v>2052</v>
      </c>
      <c r="C2608" s="199">
        <v>5.03</v>
      </c>
      <c r="D2608" s="199"/>
      <c r="E2608" s="199">
        <v>5.03</v>
      </c>
      <c r="F2608" s="199"/>
      <c r="G2608" s="199"/>
    </row>
    <row r="2609" s="109" customFormat="1" ht="19.9" customHeight="1" spans="1:7">
      <c r="A2609" s="197" t="s">
        <v>2053</v>
      </c>
      <c r="B2609" s="198" t="s">
        <v>2054</v>
      </c>
      <c r="C2609" s="199">
        <v>1.12</v>
      </c>
      <c r="D2609" s="199"/>
      <c r="E2609" s="199">
        <v>1.12</v>
      </c>
      <c r="F2609" s="199"/>
      <c r="G2609" s="199"/>
    </row>
    <row r="2610" s="109" customFormat="1" ht="19.9" customHeight="1" spans="1:7">
      <c r="A2610" s="197" t="s">
        <v>2055</v>
      </c>
      <c r="B2610" s="198" t="s">
        <v>2056</v>
      </c>
      <c r="C2610" s="199">
        <v>1.7</v>
      </c>
      <c r="D2610" s="199"/>
      <c r="E2610" s="199">
        <v>1.7</v>
      </c>
      <c r="F2610" s="199"/>
      <c r="G2610" s="199"/>
    </row>
    <row r="2611" s="109" customFormat="1" ht="19.9" customHeight="1" spans="1:7">
      <c r="A2611" s="197" t="s">
        <v>2057</v>
      </c>
      <c r="B2611" s="198" t="s">
        <v>2058</v>
      </c>
      <c r="C2611" s="199">
        <v>2.21</v>
      </c>
      <c r="D2611" s="199"/>
      <c r="E2611" s="199">
        <v>2.21</v>
      </c>
      <c r="F2611" s="199"/>
      <c r="G2611" s="199"/>
    </row>
    <row r="2612" s="109" customFormat="1" ht="19.9" customHeight="1" spans="1:7">
      <c r="A2612" s="194" t="s">
        <v>2237</v>
      </c>
      <c r="B2612" s="195" t="s">
        <v>2238</v>
      </c>
      <c r="C2612" s="196">
        <v>248.81</v>
      </c>
      <c r="D2612" s="196">
        <v>243.24</v>
      </c>
      <c r="E2612" s="196">
        <v>1.61</v>
      </c>
      <c r="F2612" s="196"/>
      <c r="G2612" s="196">
        <v>3.96</v>
      </c>
    </row>
    <row r="2613" s="109" customFormat="1" ht="19.9" customHeight="1" spans="1:7">
      <c r="A2613" s="197" t="s">
        <v>1991</v>
      </c>
      <c r="B2613" s="198" t="s">
        <v>1992</v>
      </c>
      <c r="C2613" s="199">
        <v>243.24</v>
      </c>
      <c r="D2613" s="199">
        <v>243.24</v>
      </c>
      <c r="E2613" s="199"/>
      <c r="F2613" s="199"/>
      <c r="G2613" s="199"/>
    </row>
    <row r="2614" s="109" customFormat="1" ht="19.9" customHeight="1" spans="1:7">
      <c r="A2614" s="197" t="s">
        <v>1993</v>
      </c>
      <c r="B2614" s="198" t="s">
        <v>1994</v>
      </c>
      <c r="C2614" s="199">
        <v>31.41</v>
      </c>
      <c r="D2614" s="199">
        <v>31.41</v>
      </c>
      <c r="E2614" s="199"/>
      <c r="F2614" s="199"/>
      <c r="G2614" s="199"/>
    </row>
    <row r="2615" s="109" customFormat="1" ht="19.9" customHeight="1" spans="1:7">
      <c r="A2615" s="197" t="s">
        <v>1995</v>
      </c>
      <c r="B2615" s="198" t="s">
        <v>1996</v>
      </c>
      <c r="C2615" s="199">
        <v>154.72</v>
      </c>
      <c r="D2615" s="199">
        <v>154.72</v>
      </c>
      <c r="E2615" s="199"/>
      <c r="F2615" s="199"/>
      <c r="G2615" s="199"/>
    </row>
    <row r="2616" s="109" customFormat="1" ht="19.9" customHeight="1" spans="1:7">
      <c r="A2616" s="197" t="s">
        <v>1997</v>
      </c>
      <c r="B2616" s="198" t="s">
        <v>1998</v>
      </c>
      <c r="C2616" s="199">
        <v>15.01</v>
      </c>
      <c r="D2616" s="199">
        <v>15.01</v>
      </c>
      <c r="E2616" s="199"/>
      <c r="F2616" s="199"/>
      <c r="G2616" s="199"/>
    </row>
    <row r="2617" s="109" customFormat="1" ht="19.9" customHeight="1" spans="1:7">
      <c r="A2617" s="197" t="s">
        <v>2007</v>
      </c>
      <c r="B2617" s="198" t="s">
        <v>2008</v>
      </c>
      <c r="C2617" s="199">
        <v>1.12</v>
      </c>
      <c r="D2617" s="199">
        <v>1.12</v>
      </c>
      <c r="E2617" s="199"/>
      <c r="F2617" s="199"/>
      <c r="G2617" s="199"/>
    </row>
    <row r="2618" s="109" customFormat="1" ht="19.9" customHeight="1" spans="1:7">
      <c r="A2618" s="197" t="s">
        <v>2009</v>
      </c>
      <c r="B2618" s="198" t="s">
        <v>2010</v>
      </c>
      <c r="C2618" s="199">
        <v>22.33</v>
      </c>
      <c r="D2618" s="199">
        <v>22.33</v>
      </c>
      <c r="E2618" s="199"/>
      <c r="F2618" s="199"/>
      <c r="G2618" s="199"/>
    </row>
    <row r="2619" s="109" customFormat="1" ht="19.9" customHeight="1" spans="1:7">
      <c r="A2619" s="197" t="s">
        <v>2011</v>
      </c>
      <c r="B2619" s="198" t="s">
        <v>2012</v>
      </c>
      <c r="C2619" s="199">
        <v>1.94</v>
      </c>
      <c r="D2619" s="199">
        <v>1.94</v>
      </c>
      <c r="E2619" s="199"/>
      <c r="F2619" s="199"/>
      <c r="G2619" s="199"/>
    </row>
    <row r="2620" s="109" customFormat="1" ht="19.9" customHeight="1" spans="1:7">
      <c r="A2620" s="197" t="s">
        <v>2013</v>
      </c>
      <c r="B2620" s="198" t="s">
        <v>2014</v>
      </c>
      <c r="C2620" s="199">
        <v>16.71</v>
      </c>
      <c r="D2620" s="199">
        <v>16.71</v>
      </c>
      <c r="E2620" s="199"/>
      <c r="F2620" s="199"/>
      <c r="G2620" s="199"/>
    </row>
    <row r="2621" s="109" customFormat="1" ht="19.9" customHeight="1" spans="1:7">
      <c r="A2621" s="197" t="s">
        <v>2015</v>
      </c>
      <c r="B2621" s="198" t="s">
        <v>2016</v>
      </c>
      <c r="C2621" s="199">
        <v>3.96</v>
      </c>
      <c r="D2621" s="199"/>
      <c r="E2621" s="199"/>
      <c r="F2621" s="199"/>
      <c r="G2621" s="199">
        <v>3.96</v>
      </c>
    </row>
    <row r="2622" s="109" customFormat="1" ht="19.9" customHeight="1" spans="1:7">
      <c r="A2622" s="197" t="s">
        <v>2043</v>
      </c>
      <c r="B2622" s="198" t="s">
        <v>2044</v>
      </c>
      <c r="C2622" s="199">
        <v>3.96</v>
      </c>
      <c r="D2622" s="199"/>
      <c r="E2622" s="199"/>
      <c r="F2622" s="199"/>
      <c r="G2622" s="199">
        <v>3.96</v>
      </c>
    </row>
    <row r="2623" s="109" customFormat="1" ht="19.9" customHeight="1" spans="1:7">
      <c r="A2623" s="197" t="s">
        <v>2051</v>
      </c>
      <c r="B2623" s="198" t="s">
        <v>2052</v>
      </c>
      <c r="C2623" s="199">
        <v>1.61</v>
      </c>
      <c r="D2623" s="199"/>
      <c r="E2623" s="199">
        <v>1.61</v>
      </c>
      <c r="F2623" s="199"/>
      <c r="G2623" s="199"/>
    </row>
    <row r="2624" s="109" customFormat="1" ht="19.9" customHeight="1" spans="1:7">
      <c r="A2624" s="197" t="s">
        <v>2055</v>
      </c>
      <c r="B2624" s="198" t="s">
        <v>2056</v>
      </c>
      <c r="C2624" s="199">
        <v>0.7</v>
      </c>
      <c r="D2624" s="199"/>
      <c r="E2624" s="199">
        <v>0.7</v>
      </c>
      <c r="F2624" s="199"/>
      <c r="G2624" s="199"/>
    </row>
    <row r="2625" s="109" customFormat="1" ht="19.9" customHeight="1" spans="1:7">
      <c r="A2625" s="197" t="s">
        <v>2057</v>
      </c>
      <c r="B2625" s="198" t="s">
        <v>2058</v>
      </c>
      <c r="C2625" s="199">
        <v>0.91</v>
      </c>
      <c r="D2625" s="199"/>
      <c r="E2625" s="199">
        <v>0.91</v>
      </c>
      <c r="F2625" s="199"/>
      <c r="G2625" s="199"/>
    </row>
    <row r="2626" s="109" customFormat="1" ht="19.9" customHeight="1" spans="1:7">
      <c r="A2626" s="194" t="s">
        <v>2239</v>
      </c>
      <c r="B2626" s="195" t="s">
        <v>2240</v>
      </c>
      <c r="C2626" s="196">
        <v>3132.53</v>
      </c>
      <c r="D2626" s="196">
        <v>2928.41</v>
      </c>
      <c r="E2626" s="196">
        <v>5.06</v>
      </c>
      <c r="F2626" s="196"/>
      <c r="G2626" s="196">
        <v>199.06</v>
      </c>
    </row>
    <row r="2627" s="109" customFormat="1" ht="19.9" customHeight="1" spans="1:7">
      <c r="A2627" s="197" t="s">
        <v>1991</v>
      </c>
      <c r="B2627" s="198" t="s">
        <v>1992</v>
      </c>
      <c r="C2627" s="199">
        <v>2928.41</v>
      </c>
      <c r="D2627" s="199">
        <v>2928.41</v>
      </c>
      <c r="E2627" s="199"/>
      <c r="F2627" s="199"/>
      <c r="G2627" s="199"/>
    </row>
    <row r="2628" s="109" customFormat="1" ht="19.9" customHeight="1" spans="1:7">
      <c r="A2628" s="197" t="s">
        <v>1993</v>
      </c>
      <c r="B2628" s="198" t="s">
        <v>1994</v>
      </c>
      <c r="C2628" s="199">
        <v>325.29</v>
      </c>
      <c r="D2628" s="199">
        <v>325.29</v>
      </c>
      <c r="E2628" s="199"/>
      <c r="F2628" s="199"/>
      <c r="G2628" s="199"/>
    </row>
    <row r="2629" s="109" customFormat="1" ht="19.9" customHeight="1" spans="1:7">
      <c r="A2629" s="197" t="s">
        <v>1995</v>
      </c>
      <c r="B2629" s="198" t="s">
        <v>1996</v>
      </c>
      <c r="C2629" s="199">
        <v>1608.56</v>
      </c>
      <c r="D2629" s="199">
        <v>1608.56</v>
      </c>
      <c r="E2629" s="199"/>
      <c r="F2629" s="199"/>
      <c r="G2629" s="199"/>
    </row>
    <row r="2630" s="109" customFormat="1" ht="19.9" customHeight="1" spans="1:7">
      <c r="A2630" s="197" t="s">
        <v>1997</v>
      </c>
      <c r="B2630" s="198" t="s">
        <v>1998</v>
      </c>
      <c r="C2630" s="199">
        <v>151.13</v>
      </c>
      <c r="D2630" s="199">
        <v>151.13</v>
      </c>
      <c r="E2630" s="199"/>
      <c r="F2630" s="199"/>
      <c r="G2630" s="199"/>
    </row>
    <row r="2631" s="109" customFormat="1" ht="19.9" customHeight="1" spans="1:7">
      <c r="A2631" s="197" t="s">
        <v>1999</v>
      </c>
      <c r="B2631" s="198" t="s">
        <v>2000</v>
      </c>
      <c r="C2631" s="199">
        <v>48.6</v>
      </c>
      <c r="D2631" s="199">
        <v>48.6</v>
      </c>
      <c r="E2631" s="199"/>
      <c r="F2631" s="199"/>
      <c r="G2631" s="199"/>
    </row>
    <row r="2632" s="109" customFormat="1" ht="19.9" customHeight="1" spans="1:7">
      <c r="A2632" s="197" t="s">
        <v>2001</v>
      </c>
      <c r="B2632" s="198" t="s">
        <v>2002</v>
      </c>
      <c r="C2632" s="199">
        <v>287.75</v>
      </c>
      <c r="D2632" s="199">
        <v>287.75</v>
      </c>
      <c r="E2632" s="199"/>
      <c r="F2632" s="199"/>
      <c r="G2632" s="199"/>
    </row>
    <row r="2633" s="109" customFormat="1" ht="19.9" customHeight="1" spans="1:7">
      <c r="A2633" s="197" t="s">
        <v>2003</v>
      </c>
      <c r="B2633" s="198" t="s">
        <v>2004</v>
      </c>
      <c r="C2633" s="199">
        <v>140.72</v>
      </c>
      <c r="D2633" s="199">
        <v>140.72</v>
      </c>
      <c r="E2633" s="199"/>
      <c r="F2633" s="199"/>
      <c r="G2633" s="199"/>
    </row>
    <row r="2634" s="109" customFormat="1" ht="19.9" customHeight="1" spans="1:7">
      <c r="A2634" s="197" t="s">
        <v>2007</v>
      </c>
      <c r="B2634" s="198" t="s">
        <v>2008</v>
      </c>
      <c r="C2634" s="199">
        <v>10.97</v>
      </c>
      <c r="D2634" s="199">
        <v>10.97</v>
      </c>
      <c r="E2634" s="199"/>
      <c r="F2634" s="199"/>
      <c r="G2634" s="199"/>
    </row>
    <row r="2635" s="109" customFormat="1" ht="19.9" customHeight="1" spans="1:7">
      <c r="A2635" s="197" t="s">
        <v>2009</v>
      </c>
      <c r="B2635" s="198" t="s">
        <v>2010</v>
      </c>
      <c r="C2635" s="199">
        <v>219.31</v>
      </c>
      <c r="D2635" s="199">
        <v>219.31</v>
      </c>
      <c r="E2635" s="199"/>
      <c r="F2635" s="199"/>
      <c r="G2635" s="199"/>
    </row>
    <row r="2636" s="109" customFormat="1" ht="19.9" customHeight="1" spans="1:7">
      <c r="A2636" s="197" t="s">
        <v>2011</v>
      </c>
      <c r="B2636" s="198" t="s">
        <v>2012</v>
      </c>
      <c r="C2636" s="199">
        <v>17.5</v>
      </c>
      <c r="D2636" s="199">
        <v>17.5</v>
      </c>
      <c r="E2636" s="199"/>
      <c r="F2636" s="199"/>
      <c r="G2636" s="199"/>
    </row>
    <row r="2637" s="109" customFormat="1" ht="19.9" customHeight="1" spans="1:7">
      <c r="A2637" s="197" t="s">
        <v>2013</v>
      </c>
      <c r="B2637" s="198" t="s">
        <v>2014</v>
      </c>
      <c r="C2637" s="199">
        <v>118.58</v>
      </c>
      <c r="D2637" s="199">
        <v>118.58</v>
      </c>
      <c r="E2637" s="199"/>
      <c r="F2637" s="199"/>
      <c r="G2637" s="199"/>
    </row>
    <row r="2638" s="109" customFormat="1" ht="19.9" customHeight="1" spans="1:7">
      <c r="A2638" s="197" t="s">
        <v>2015</v>
      </c>
      <c r="B2638" s="198" t="s">
        <v>2016</v>
      </c>
      <c r="C2638" s="199">
        <v>199.06</v>
      </c>
      <c r="D2638" s="199"/>
      <c r="E2638" s="199"/>
      <c r="F2638" s="199"/>
      <c r="G2638" s="199">
        <v>199.06</v>
      </c>
    </row>
    <row r="2639" s="109" customFormat="1" ht="19.9" customHeight="1" spans="1:7">
      <c r="A2639" s="197" t="s">
        <v>2017</v>
      </c>
      <c r="B2639" s="198" t="s">
        <v>2018</v>
      </c>
      <c r="C2639" s="199">
        <v>8.42</v>
      </c>
      <c r="D2639" s="199"/>
      <c r="E2639" s="199"/>
      <c r="F2639" s="199"/>
      <c r="G2639" s="199">
        <v>8.42</v>
      </c>
    </row>
    <row r="2640" s="109" customFormat="1" ht="19.9" customHeight="1" spans="1:7">
      <c r="A2640" s="197" t="s">
        <v>2019</v>
      </c>
      <c r="B2640" s="198" t="s">
        <v>2020</v>
      </c>
      <c r="C2640" s="199">
        <v>1.3</v>
      </c>
      <c r="D2640" s="199"/>
      <c r="E2640" s="199"/>
      <c r="F2640" s="199"/>
      <c r="G2640" s="199">
        <v>1.3</v>
      </c>
    </row>
    <row r="2641" s="109" customFormat="1" ht="19.9" customHeight="1" spans="1:7">
      <c r="A2641" s="197" t="s">
        <v>2021</v>
      </c>
      <c r="B2641" s="198" t="s">
        <v>2022</v>
      </c>
      <c r="C2641" s="199">
        <v>5.18</v>
      </c>
      <c r="D2641" s="199"/>
      <c r="E2641" s="199"/>
      <c r="F2641" s="199"/>
      <c r="G2641" s="199">
        <v>5.18</v>
      </c>
    </row>
    <row r="2642" s="109" customFormat="1" ht="19.9" customHeight="1" spans="1:7">
      <c r="A2642" s="197" t="s">
        <v>2023</v>
      </c>
      <c r="B2642" s="198" t="s">
        <v>2024</v>
      </c>
      <c r="C2642" s="199">
        <v>1.3</v>
      </c>
      <c r="D2642" s="199"/>
      <c r="E2642" s="199"/>
      <c r="F2642" s="199"/>
      <c r="G2642" s="199">
        <v>1.3</v>
      </c>
    </row>
    <row r="2643" s="109" customFormat="1" ht="19.9" customHeight="1" spans="1:7">
      <c r="A2643" s="197" t="s">
        <v>2025</v>
      </c>
      <c r="B2643" s="198" t="s">
        <v>2026</v>
      </c>
      <c r="C2643" s="199">
        <v>8.42</v>
      </c>
      <c r="D2643" s="199"/>
      <c r="E2643" s="199"/>
      <c r="F2643" s="199"/>
      <c r="G2643" s="199">
        <v>8.42</v>
      </c>
    </row>
    <row r="2644" s="109" customFormat="1" ht="19.9" customHeight="1" spans="1:7">
      <c r="A2644" s="197" t="s">
        <v>2027</v>
      </c>
      <c r="B2644" s="198" t="s">
        <v>2028</v>
      </c>
      <c r="C2644" s="199">
        <v>1.3</v>
      </c>
      <c r="D2644" s="199"/>
      <c r="E2644" s="199"/>
      <c r="F2644" s="199"/>
      <c r="G2644" s="199">
        <v>1.3</v>
      </c>
    </row>
    <row r="2645" s="109" customFormat="1" ht="19.9" customHeight="1" spans="1:7">
      <c r="A2645" s="197" t="s">
        <v>2029</v>
      </c>
      <c r="B2645" s="198" t="s">
        <v>2030</v>
      </c>
      <c r="C2645" s="199">
        <v>11.33</v>
      </c>
      <c r="D2645" s="199"/>
      <c r="E2645" s="199"/>
      <c r="F2645" s="199"/>
      <c r="G2645" s="199">
        <v>11.33</v>
      </c>
    </row>
    <row r="2646" s="109" customFormat="1" ht="19.9" customHeight="1" spans="1:7">
      <c r="A2646" s="197" t="s">
        <v>2031</v>
      </c>
      <c r="B2646" s="198" t="s">
        <v>2032</v>
      </c>
      <c r="C2646" s="199">
        <v>44.06</v>
      </c>
      <c r="D2646" s="199"/>
      <c r="E2646" s="199"/>
      <c r="F2646" s="199"/>
      <c r="G2646" s="199">
        <v>44.06</v>
      </c>
    </row>
    <row r="2647" s="109" customFormat="1" ht="19.9" customHeight="1" spans="1:7">
      <c r="A2647" s="197" t="s">
        <v>2033</v>
      </c>
      <c r="B2647" s="198" t="s">
        <v>2034</v>
      </c>
      <c r="C2647" s="199">
        <v>1.94</v>
      </c>
      <c r="D2647" s="199"/>
      <c r="E2647" s="199"/>
      <c r="F2647" s="199"/>
      <c r="G2647" s="199">
        <v>1.94</v>
      </c>
    </row>
    <row r="2648" s="109" customFormat="1" ht="19.9" customHeight="1" spans="1:7">
      <c r="A2648" s="197" t="s">
        <v>2035</v>
      </c>
      <c r="B2648" s="198" t="s">
        <v>2036</v>
      </c>
      <c r="C2648" s="199">
        <v>2.59</v>
      </c>
      <c r="D2648" s="199"/>
      <c r="E2648" s="199"/>
      <c r="F2648" s="199"/>
      <c r="G2648" s="199">
        <v>2.59</v>
      </c>
    </row>
    <row r="2649" s="109" customFormat="1" ht="19.9" customHeight="1" spans="1:7">
      <c r="A2649" s="197" t="s">
        <v>2037</v>
      </c>
      <c r="B2649" s="198" t="s">
        <v>2038</v>
      </c>
      <c r="C2649" s="199">
        <v>3.89</v>
      </c>
      <c r="D2649" s="199"/>
      <c r="E2649" s="199"/>
      <c r="F2649" s="199"/>
      <c r="G2649" s="199">
        <v>3.89</v>
      </c>
    </row>
    <row r="2650" s="109" customFormat="1" ht="19.9" customHeight="1" spans="1:7">
      <c r="A2650" s="197" t="s">
        <v>2039</v>
      </c>
      <c r="B2650" s="198" t="s">
        <v>2040</v>
      </c>
      <c r="C2650" s="199">
        <v>2.59</v>
      </c>
      <c r="D2650" s="199"/>
      <c r="E2650" s="199"/>
      <c r="F2650" s="199"/>
      <c r="G2650" s="199">
        <v>2.59</v>
      </c>
    </row>
    <row r="2651" s="109" customFormat="1" ht="19.9" customHeight="1" spans="1:7">
      <c r="A2651" s="197" t="s">
        <v>2041</v>
      </c>
      <c r="B2651" s="198" t="s">
        <v>2042</v>
      </c>
      <c r="C2651" s="199">
        <v>1.3</v>
      </c>
      <c r="D2651" s="199"/>
      <c r="E2651" s="199"/>
      <c r="F2651" s="199"/>
      <c r="G2651" s="199">
        <v>1.3</v>
      </c>
    </row>
    <row r="2652" s="109" customFormat="1" ht="19.9" customHeight="1" spans="1:7">
      <c r="A2652" s="197" t="s">
        <v>2043</v>
      </c>
      <c r="B2652" s="198" t="s">
        <v>2044</v>
      </c>
      <c r="C2652" s="199">
        <v>39.35</v>
      </c>
      <c r="D2652" s="199"/>
      <c r="E2652" s="199"/>
      <c r="F2652" s="199"/>
      <c r="G2652" s="199">
        <v>39.35</v>
      </c>
    </row>
    <row r="2653" s="109" customFormat="1" ht="19.9" customHeight="1" spans="1:7">
      <c r="A2653" s="197" t="s">
        <v>2045</v>
      </c>
      <c r="B2653" s="198" t="s">
        <v>2046</v>
      </c>
      <c r="C2653" s="199">
        <v>0.39</v>
      </c>
      <c r="D2653" s="199"/>
      <c r="E2653" s="199"/>
      <c r="F2653" s="199"/>
      <c r="G2653" s="199">
        <v>0.39</v>
      </c>
    </row>
    <row r="2654" s="109" customFormat="1" ht="19.9" customHeight="1" spans="1:7">
      <c r="A2654" s="197" t="s">
        <v>2047</v>
      </c>
      <c r="B2654" s="198" t="s">
        <v>2048</v>
      </c>
      <c r="C2654" s="199">
        <v>40.82</v>
      </c>
      <c r="D2654" s="199"/>
      <c r="E2654" s="199"/>
      <c r="F2654" s="199"/>
      <c r="G2654" s="199">
        <v>40.82</v>
      </c>
    </row>
    <row r="2655" s="109" customFormat="1" ht="19.9" customHeight="1" spans="1:7">
      <c r="A2655" s="197" t="s">
        <v>2049</v>
      </c>
      <c r="B2655" s="198" t="s">
        <v>2050</v>
      </c>
      <c r="C2655" s="199">
        <v>24.88</v>
      </c>
      <c r="D2655" s="199"/>
      <c r="E2655" s="199"/>
      <c r="F2655" s="199"/>
      <c r="G2655" s="199">
        <v>24.88</v>
      </c>
    </row>
    <row r="2656" s="109" customFormat="1" ht="19.9" customHeight="1" spans="1:7">
      <c r="A2656" s="197" t="s">
        <v>2051</v>
      </c>
      <c r="B2656" s="198" t="s">
        <v>2052</v>
      </c>
      <c r="C2656" s="199">
        <v>5.06</v>
      </c>
      <c r="D2656" s="199"/>
      <c r="E2656" s="199">
        <v>5.06</v>
      </c>
      <c r="F2656" s="199"/>
      <c r="G2656" s="199"/>
    </row>
    <row r="2657" s="109" customFormat="1" ht="19.9" customHeight="1" spans="1:7">
      <c r="A2657" s="197" t="s">
        <v>2055</v>
      </c>
      <c r="B2657" s="198" t="s">
        <v>2056</v>
      </c>
      <c r="C2657" s="199">
        <v>2.2</v>
      </c>
      <c r="D2657" s="199"/>
      <c r="E2657" s="199">
        <v>2.2</v>
      </c>
      <c r="F2657" s="199"/>
      <c r="G2657" s="199"/>
    </row>
    <row r="2658" s="109" customFormat="1" ht="19.9" customHeight="1" spans="1:7">
      <c r="A2658" s="197" t="s">
        <v>2057</v>
      </c>
      <c r="B2658" s="198" t="s">
        <v>2058</v>
      </c>
      <c r="C2658" s="199">
        <v>2.86</v>
      </c>
      <c r="D2658" s="199"/>
      <c r="E2658" s="199">
        <v>2.86</v>
      </c>
      <c r="F2658" s="199"/>
      <c r="G2658" s="199"/>
    </row>
    <row r="2659" s="109" customFormat="1" ht="19.9" customHeight="1" spans="1:7">
      <c r="A2659" s="194" t="s">
        <v>2241</v>
      </c>
      <c r="B2659" s="195" t="s">
        <v>2242</v>
      </c>
      <c r="C2659" s="196">
        <v>426.19</v>
      </c>
      <c r="D2659" s="196">
        <v>411.74</v>
      </c>
      <c r="E2659" s="196">
        <v>6.64</v>
      </c>
      <c r="F2659" s="196"/>
      <c r="G2659" s="196">
        <v>7.81</v>
      </c>
    </row>
    <row r="2660" s="109" customFormat="1" ht="19.9" customHeight="1" spans="1:7">
      <c r="A2660" s="197" t="s">
        <v>1991</v>
      </c>
      <c r="B2660" s="198" t="s">
        <v>1992</v>
      </c>
      <c r="C2660" s="199">
        <v>411.74</v>
      </c>
      <c r="D2660" s="199">
        <v>411.74</v>
      </c>
      <c r="E2660" s="199"/>
      <c r="F2660" s="199"/>
      <c r="G2660" s="199"/>
    </row>
    <row r="2661" s="109" customFormat="1" ht="19.9" customHeight="1" spans="1:7">
      <c r="A2661" s="197" t="s">
        <v>1993</v>
      </c>
      <c r="B2661" s="198" t="s">
        <v>1994</v>
      </c>
      <c r="C2661" s="199">
        <v>45.37</v>
      </c>
      <c r="D2661" s="199">
        <v>45.37</v>
      </c>
      <c r="E2661" s="199"/>
      <c r="F2661" s="199"/>
      <c r="G2661" s="199"/>
    </row>
    <row r="2662" s="109" customFormat="1" ht="19.9" customHeight="1" spans="1:7">
      <c r="A2662" s="197" t="s">
        <v>1995</v>
      </c>
      <c r="B2662" s="198" t="s">
        <v>1996</v>
      </c>
      <c r="C2662" s="199">
        <v>221.58</v>
      </c>
      <c r="D2662" s="199">
        <v>221.58</v>
      </c>
      <c r="E2662" s="199"/>
      <c r="F2662" s="199"/>
      <c r="G2662" s="199"/>
    </row>
    <row r="2663" s="109" customFormat="1" ht="19.9" customHeight="1" spans="1:7">
      <c r="A2663" s="197" t="s">
        <v>1997</v>
      </c>
      <c r="B2663" s="198" t="s">
        <v>1998</v>
      </c>
      <c r="C2663" s="199">
        <v>21.52</v>
      </c>
      <c r="D2663" s="199">
        <v>21.52</v>
      </c>
      <c r="E2663" s="199"/>
      <c r="F2663" s="199"/>
      <c r="G2663" s="199"/>
    </row>
    <row r="2664" s="109" customFormat="1" ht="19.9" customHeight="1" spans="1:7">
      <c r="A2664" s="197" t="s">
        <v>1999</v>
      </c>
      <c r="B2664" s="198" t="s">
        <v>2000</v>
      </c>
      <c r="C2664" s="199">
        <v>7.8</v>
      </c>
      <c r="D2664" s="199">
        <v>7.8</v>
      </c>
      <c r="E2664" s="199"/>
      <c r="F2664" s="199"/>
      <c r="G2664" s="199"/>
    </row>
    <row r="2665" s="109" customFormat="1" ht="19.9" customHeight="1" spans="1:7">
      <c r="A2665" s="197" t="s">
        <v>2001</v>
      </c>
      <c r="B2665" s="198" t="s">
        <v>2002</v>
      </c>
      <c r="C2665" s="199">
        <v>41.96</v>
      </c>
      <c r="D2665" s="199">
        <v>41.96</v>
      </c>
      <c r="E2665" s="199"/>
      <c r="F2665" s="199"/>
      <c r="G2665" s="199"/>
    </row>
    <row r="2666" s="109" customFormat="1" ht="19.9" customHeight="1" spans="1:7">
      <c r="A2666" s="197" t="s">
        <v>2003</v>
      </c>
      <c r="B2666" s="198" t="s">
        <v>2004</v>
      </c>
      <c r="C2666" s="199">
        <v>20.56</v>
      </c>
      <c r="D2666" s="199">
        <v>20.56</v>
      </c>
      <c r="E2666" s="199"/>
      <c r="F2666" s="199"/>
      <c r="G2666" s="199"/>
    </row>
    <row r="2667" s="109" customFormat="1" ht="19.9" customHeight="1" spans="1:7">
      <c r="A2667" s="197" t="s">
        <v>2007</v>
      </c>
      <c r="B2667" s="198" t="s">
        <v>2008</v>
      </c>
      <c r="C2667" s="199">
        <v>1.6</v>
      </c>
      <c r="D2667" s="199">
        <v>1.6</v>
      </c>
      <c r="E2667" s="199"/>
      <c r="F2667" s="199"/>
      <c r="G2667" s="199"/>
    </row>
    <row r="2668" s="109" customFormat="1" ht="19.9" customHeight="1" spans="1:7">
      <c r="A2668" s="197" t="s">
        <v>2009</v>
      </c>
      <c r="B2668" s="198" t="s">
        <v>2010</v>
      </c>
      <c r="C2668" s="199">
        <v>32.03</v>
      </c>
      <c r="D2668" s="199">
        <v>32.03</v>
      </c>
      <c r="E2668" s="199"/>
      <c r="F2668" s="199"/>
      <c r="G2668" s="199"/>
    </row>
    <row r="2669" s="109" customFormat="1" ht="19.9" customHeight="1" spans="1:7">
      <c r="A2669" s="197" t="s">
        <v>2011</v>
      </c>
      <c r="B2669" s="198" t="s">
        <v>2012</v>
      </c>
      <c r="C2669" s="199">
        <v>2.81</v>
      </c>
      <c r="D2669" s="199">
        <v>2.81</v>
      </c>
      <c r="E2669" s="199"/>
      <c r="F2669" s="199"/>
      <c r="G2669" s="199"/>
    </row>
    <row r="2670" s="109" customFormat="1" ht="19.9" customHeight="1" spans="1:7">
      <c r="A2670" s="197" t="s">
        <v>2013</v>
      </c>
      <c r="B2670" s="198" t="s">
        <v>2014</v>
      </c>
      <c r="C2670" s="199">
        <v>16.51</v>
      </c>
      <c r="D2670" s="199">
        <v>16.51</v>
      </c>
      <c r="E2670" s="199"/>
      <c r="F2670" s="199"/>
      <c r="G2670" s="199"/>
    </row>
    <row r="2671" s="109" customFormat="1" ht="19.9" customHeight="1" spans="1:7">
      <c r="A2671" s="197" t="s">
        <v>2015</v>
      </c>
      <c r="B2671" s="198" t="s">
        <v>2016</v>
      </c>
      <c r="C2671" s="199">
        <v>7.81</v>
      </c>
      <c r="D2671" s="199"/>
      <c r="E2671" s="199"/>
      <c r="F2671" s="199"/>
      <c r="G2671" s="199">
        <v>7.81</v>
      </c>
    </row>
    <row r="2672" s="109" customFormat="1" ht="19.9" customHeight="1" spans="1:7">
      <c r="A2672" s="197" t="s">
        <v>2043</v>
      </c>
      <c r="B2672" s="198" t="s">
        <v>2044</v>
      </c>
      <c r="C2672" s="199">
        <v>5.68</v>
      </c>
      <c r="D2672" s="199"/>
      <c r="E2672" s="199"/>
      <c r="F2672" s="199"/>
      <c r="G2672" s="199">
        <v>5.68</v>
      </c>
    </row>
    <row r="2673" s="109" customFormat="1" ht="19.9" customHeight="1" spans="1:7">
      <c r="A2673" s="197" t="s">
        <v>2049</v>
      </c>
      <c r="B2673" s="198" t="s">
        <v>2050</v>
      </c>
      <c r="C2673" s="199">
        <v>2.13</v>
      </c>
      <c r="D2673" s="199"/>
      <c r="E2673" s="199"/>
      <c r="F2673" s="199"/>
      <c r="G2673" s="199">
        <v>2.13</v>
      </c>
    </row>
    <row r="2674" s="109" customFormat="1" ht="19.9" customHeight="1" spans="1:7">
      <c r="A2674" s="197" t="s">
        <v>2051</v>
      </c>
      <c r="B2674" s="198" t="s">
        <v>2052</v>
      </c>
      <c r="C2674" s="199">
        <v>6.64</v>
      </c>
      <c r="D2674" s="199"/>
      <c r="E2674" s="199">
        <v>6.64</v>
      </c>
      <c r="F2674" s="199"/>
      <c r="G2674" s="199"/>
    </row>
    <row r="2675" s="109" customFormat="1" ht="19.9" customHeight="1" spans="1:7">
      <c r="A2675" s="197" t="s">
        <v>2053</v>
      </c>
      <c r="B2675" s="198" t="s">
        <v>2054</v>
      </c>
      <c r="C2675" s="199">
        <v>1.12</v>
      </c>
      <c r="D2675" s="199"/>
      <c r="E2675" s="199">
        <v>1.12</v>
      </c>
      <c r="F2675" s="199"/>
      <c r="G2675" s="199"/>
    </row>
    <row r="2676" s="109" customFormat="1" ht="19.9" customHeight="1" spans="1:7">
      <c r="A2676" s="197" t="s">
        <v>2055</v>
      </c>
      <c r="B2676" s="198" t="s">
        <v>2056</v>
      </c>
      <c r="C2676" s="199">
        <v>2.4</v>
      </c>
      <c r="D2676" s="199"/>
      <c r="E2676" s="199">
        <v>2.4</v>
      </c>
      <c r="F2676" s="199"/>
      <c r="G2676" s="199"/>
    </row>
    <row r="2677" s="109" customFormat="1" ht="19.9" customHeight="1" spans="1:7">
      <c r="A2677" s="197" t="s">
        <v>2057</v>
      </c>
      <c r="B2677" s="198" t="s">
        <v>2058</v>
      </c>
      <c r="C2677" s="199">
        <v>3.12</v>
      </c>
      <c r="D2677" s="199"/>
      <c r="E2677" s="199">
        <v>3.12</v>
      </c>
      <c r="F2677" s="199"/>
      <c r="G2677" s="199"/>
    </row>
    <row r="2678" s="109" customFormat="1" ht="19.9" customHeight="1" spans="1:7">
      <c r="A2678" s="194" t="s">
        <v>2243</v>
      </c>
      <c r="B2678" s="195" t="s">
        <v>2244</v>
      </c>
      <c r="C2678" s="196">
        <v>3955.48</v>
      </c>
      <c r="D2678" s="196">
        <v>3578.38</v>
      </c>
      <c r="E2678" s="196">
        <v>17.77</v>
      </c>
      <c r="F2678" s="196"/>
      <c r="G2678" s="196">
        <v>359.33</v>
      </c>
    </row>
    <row r="2679" s="109" customFormat="1" ht="19.9" customHeight="1" spans="1:7">
      <c r="A2679" s="197" t="s">
        <v>1991</v>
      </c>
      <c r="B2679" s="198" t="s">
        <v>1992</v>
      </c>
      <c r="C2679" s="199">
        <v>3578.38</v>
      </c>
      <c r="D2679" s="199">
        <v>3578.38</v>
      </c>
      <c r="E2679" s="199"/>
      <c r="F2679" s="199"/>
      <c r="G2679" s="199"/>
    </row>
    <row r="2680" s="109" customFormat="1" ht="19.9" customHeight="1" spans="1:7">
      <c r="A2680" s="197" t="s">
        <v>1993</v>
      </c>
      <c r="B2680" s="198" t="s">
        <v>1994</v>
      </c>
      <c r="C2680" s="199">
        <v>417.02</v>
      </c>
      <c r="D2680" s="199">
        <v>417.02</v>
      </c>
      <c r="E2680" s="199"/>
      <c r="F2680" s="199"/>
      <c r="G2680" s="199"/>
    </row>
    <row r="2681" s="109" customFormat="1" ht="19.9" customHeight="1" spans="1:7">
      <c r="A2681" s="197" t="s">
        <v>1995</v>
      </c>
      <c r="B2681" s="198" t="s">
        <v>1996</v>
      </c>
      <c r="C2681" s="199">
        <v>1862</v>
      </c>
      <c r="D2681" s="199">
        <v>1862</v>
      </c>
      <c r="E2681" s="199"/>
      <c r="F2681" s="199"/>
      <c r="G2681" s="199"/>
    </row>
    <row r="2682" s="109" customFormat="1" ht="19.9" customHeight="1" spans="1:7">
      <c r="A2682" s="197" t="s">
        <v>1997</v>
      </c>
      <c r="B2682" s="198" t="s">
        <v>1998</v>
      </c>
      <c r="C2682" s="199">
        <v>187.19</v>
      </c>
      <c r="D2682" s="199">
        <v>187.19</v>
      </c>
      <c r="E2682" s="199"/>
      <c r="F2682" s="199"/>
      <c r="G2682" s="199"/>
    </row>
    <row r="2683" s="109" customFormat="1" ht="19.9" customHeight="1" spans="1:7">
      <c r="A2683" s="197" t="s">
        <v>1999</v>
      </c>
      <c r="B2683" s="198" t="s">
        <v>2000</v>
      </c>
      <c r="C2683" s="199">
        <v>61.8</v>
      </c>
      <c r="D2683" s="199">
        <v>61.8</v>
      </c>
      <c r="E2683" s="199"/>
      <c r="F2683" s="199"/>
      <c r="G2683" s="199"/>
    </row>
    <row r="2684" s="109" customFormat="1" ht="19.9" customHeight="1" spans="1:7">
      <c r="A2684" s="197" t="s">
        <v>2001</v>
      </c>
      <c r="B2684" s="198" t="s">
        <v>2002</v>
      </c>
      <c r="C2684" s="199">
        <v>344.63</v>
      </c>
      <c r="D2684" s="199">
        <v>344.63</v>
      </c>
      <c r="E2684" s="199"/>
      <c r="F2684" s="199"/>
      <c r="G2684" s="199"/>
    </row>
    <row r="2685" s="109" customFormat="1" ht="19.9" customHeight="1" spans="1:7">
      <c r="A2685" s="197" t="s">
        <v>2003</v>
      </c>
      <c r="B2685" s="198" t="s">
        <v>2004</v>
      </c>
      <c r="C2685" s="199">
        <v>168.63</v>
      </c>
      <c r="D2685" s="199">
        <v>168.63</v>
      </c>
      <c r="E2685" s="199"/>
      <c r="F2685" s="199"/>
      <c r="G2685" s="199"/>
    </row>
    <row r="2686" s="109" customFormat="1" ht="19.9" customHeight="1" spans="1:7">
      <c r="A2686" s="197" t="s">
        <v>2005</v>
      </c>
      <c r="B2686" s="198" t="s">
        <v>2006</v>
      </c>
      <c r="C2686" s="199">
        <v>29.6</v>
      </c>
      <c r="D2686" s="199">
        <v>29.6</v>
      </c>
      <c r="E2686" s="199"/>
      <c r="F2686" s="199"/>
      <c r="G2686" s="199"/>
    </row>
    <row r="2687" s="109" customFormat="1" ht="19.9" customHeight="1" spans="1:7">
      <c r="A2687" s="197" t="s">
        <v>2007</v>
      </c>
      <c r="B2687" s="198" t="s">
        <v>2008</v>
      </c>
      <c r="C2687" s="199">
        <v>4.79</v>
      </c>
      <c r="D2687" s="199">
        <v>4.79</v>
      </c>
      <c r="E2687" s="199"/>
      <c r="F2687" s="199"/>
      <c r="G2687" s="199"/>
    </row>
    <row r="2688" s="109" customFormat="1" ht="19.9" customHeight="1" spans="1:7">
      <c r="A2688" s="197" t="s">
        <v>2009</v>
      </c>
      <c r="B2688" s="198" t="s">
        <v>2010</v>
      </c>
      <c r="C2688" s="199">
        <v>262.8</v>
      </c>
      <c r="D2688" s="199">
        <v>262.8</v>
      </c>
      <c r="E2688" s="199"/>
      <c r="F2688" s="199"/>
      <c r="G2688" s="199"/>
    </row>
    <row r="2689" s="109" customFormat="1" ht="19.9" customHeight="1" spans="1:7">
      <c r="A2689" s="197" t="s">
        <v>2011</v>
      </c>
      <c r="B2689" s="198" t="s">
        <v>2012</v>
      </c>
      <c r="C2689" s="199">
        <v>22.25</v>
      </c>
      <c r="D2689" s="199">
        <v>22.25</v>
      </c>
      <c r="E2689" s="199"/>
      <c r="F2689" s="199"/>
      <c r="G2689" s="199"/>
    </row>
    <row r="2690" s="109" customFormat="1" ht="19.9" customHeight="1" spans="1:7">
      <c r="A2690" s="197" t="s">
        <v>2013</v>
      </c>
      <c r="B2690" s="198" t="s">
        <v>2014</v>
      </c>
      <c r="C2690" s="199">
        <v>217.67</v>
      </c>
      <c r="D2690" s="199">
        <v>217.67</v>
      </c>
      <c r="E2690" s="199"/>
      <c r="F2690" s="199"/>
      <c r="G2690" s="199"/>
    </row>
    <row r="2691" s="109" customFormat="1" ht="19.9" customHeight="1" spans="1:7">
      <c r="A2691" s="197" t="s">
        <v>2015</v>
      </c>
      <c r="B2691" s="198" t="s">
        <v>2016</v>
      </c>
      <c r="C2691" s="199">
        <v>359.33</v>
      </c>
      <c r="D2691" s="199"/>
      <c r="E2691" s="199"/>
      <c r="F2691" s="199"/>
      <c r="G2691" s="199">
        <v>359.33</v>
      </c>
    </row>
    <row r="2692" s="109" customFormat="1" ht="19.9" customHeight="1" spans="1:7">
      <c r="A2692" s="197" t="s">
        <v>2017</v>
      </c>
      <c r="B2692" s="198" t="s">
        <v>2018</v>
      </c>
      <c r="C2692" s="199">
        <v>18.54</v>
      </c>
      <c r="D2692" s="199"/>
      <c r="E2692" s="199"/>
      <c r="F2692" s="199"/>
      <c r="G2692" s="199">
        <v>18.54</v>
      </c>
    </row>
    <row r="2693" s="109" customFormat="1" ht="19.9" customHeight="1" spans="1:7">
      <c r="A2693" s="197" t="s">
        <v>2019</v>
      </c>
      <c r="B2693" s="198" t="s">
        <v>2020</v>
      </c>
      <c r="C2693" s="199">
        <v>4.12</v>
      </c>
      <c r="D2693" s="199"/>
      <c r="E2693" s="199"/>
      <c r="F2693" s="199"/>
      <c r="G2693" s="199">
        <v>4.12</v>
      </c>
    </row>
    <row r="2694" s="109" customFormat="1" ht="19.9" customHeight="1" spans="1:7">
      <c r="A2694" s="197" t="s">
        <v>2021</v>
      </c>
      <c r="B2694" s="198" t="s">
        <v>2022</v>
      </c>
      <c r="C2694" s="199">
        <v>8.24</v>
      </c>
      <c r="D2694" s="199"/>
      <c r="E2694" s="199"/>
      <c r="F2694" s="199"/>
      <c r="G2694" s="199">
        <v>8.24</v>
      </c>
    </row>
    <row r="2695" s="109" customFormat="1" ht="19.9" customHeight="1" spans="1:7">
      <c r="A2695" s="197" t="s">
        <v>2023</v>
      </c>
      <c r="B2695" s="198" t="s">
        <v>2024</v>
      </c>
      <c r="C2695" s="199">
        <v>4.12</v>
      </c>
      <c r="D2695" s="199"/>
      <c r="E2695" s="199"/>
      <c r="F2695" s="199"/>
      <c r="G2695" s="199">
        <v>4.12</v>
      </c>
    </row>
    <row r="2696" s="109" customFormat="1" ht="19.9" customHeight="1" spans="1:7">
      <c r="A2696" s="197" t="s">
        <v>2025</v>
      </c>
      <c r="B2696" s="198" t="s">
        <v>2026</v>
      </c>
      <c r="C2696" s="199">
        <v>25.75</v>
      </c>
      <c r="D2696" s="199"/>
      <c r="E2696" s="199"/>
      <c r="F2696" s="199"/>
      <c r="G2696" s="199">
        <v>25.75</v>
      </c>
    </row>
    <row r="2697" s="109" customFormat="1" ht="19.9" customHeight="1" spans="1:7">
      <c r="A2697" s="197" t="s">
        <v>2027</v>
      </c>
      <c r="B2697" s="198" t="s">
        <v>2028</v>
      </c>
      <c r="C2697" s="199">
        <v>3.09</v>
      </c>
      <c r="D2697" s="199"/>
      <c r="E2697" s="199"/>
      <c r="F2697" s="199"/>
      <c r="G2697" s="199">
        <v>3.09</v>
      </c>
    </row>
    <row r="2698" s="109" customFormat="1" ht="19.9" customHeight="1" spans="1:7">
      <c r="A2698" s="197" t="s">
        <v>2029</v>
      </c>
      <c r="B2698" s="198" t="s">
        <v>2030</v>
      </c>
      <c r="C2698" s="199">
        <v>24.84</v>
      </c>
      <c r="D2698" s="199"/>
      <c r="E2698" s="199"/>
      <c r="F2698" s="199"/>
      <c r="G2698" s="199">
        <v>24.84</v>
      </c>
    </row>
    <row r="2699" s="109" customFormat="1" ht="19.9" customHeight="1" spans="1:7">
      <c r="A2699" s="197" t="s">
        <v>2031</v>
      </c>
      <c r="B2699" s="198" t="s">
        <v>2032</v>
      </c>
      <c r="C2699" s="199">
        <v>80.34</v>
      </c>
      <c r="D2699" s="199"/>
      <c r="E2699" s="199"/>
      <c r="F2699" s="199"/>
      <c r="G2699" s="199">
        <v>80.34</v>
      </c>
    </row>
    <row r="2700" s="109" customFormat="1" ht="19.9" customHeight="1" spans="1:7">
      <c r="A2700" s="197" t="s">
        <v>2033</v>
      </c>
      <c r="B2700" s="198" t="s">
        <v>2034</v>
      </c>
      <c r="C2700" s="199">
        <v>5.15</v>
      </c>
      <c r="D2700" s="199"/>
      <c r="E2700" s="199"/>
      <c r="F2700" s="199"/>
      <c r="G2700" s="199">
        <v>5.15</v>
      </c>
    </row>
    <row r="2701" s="109" customFormat="1" ht="19.9" customHeight="1" spans="1:7">
      <c r="A2701" s="197" t="s">
        <v>2035</v>
      </c>
      <c r="B2701" s="198" t="s">
        <v>2036</v>
      </c>
      <c r="C2701" s="199">
        <v>5.15</v>
      </c>
      <c r="D2701" s="199"/>
      <c r="E2701" s="199"/>
      <c r="F2701" s="199"/>
      <c r="G2701" s="199">
        <v>5.15</v>
      </c>
    </row>
    <row r="2702" s="109" customFormat="1" ht="19.9" customHeight="1" spans="1:7">
      <c r="A2702" s="197" t="s">
        <v>2037</v>
      </c>
      <c r="B2702" s="198" t="s">
        <v>2038</v>
      </c>
      <c r="C2702" s="199">
        <v>6.18</v>
      </c>
      <c r="D2702" s="199"/>
      <c r="E2702" s="199"/>
      <c r="F2702" s="199"/>
      <c r="G2702" s="199">
        <v>6.18</v>
      </c>
    </row>
    <row r="2703" s="109" customFormat="1" ht="19.9" customHeight="1" spans="1:7">
      <c r="A2703" s="197" t="s">
        <v>2039</v>
      </c>
      <c r="B2703" s="198" t="s">
        <v>2040</v>
      </c>
      <c r="C2703" s="199">
        <v>4.12</v>
      </c>
      <c r="D2703" s="199"/>
      <c r="E2703" s="199"/>
      <c r="F2703" s="199"/>
      <c r="G2703" s="199">
        <v>4.12</v>
      </c>
    </row>
    <row r="2704" s="109" customFormat="1" ht="19.9" customHeight="1" spans="1:7">
      <c r="A2704" s="197" t="s">
        <v>2041</v>
      </c>
      <c r="B2704" s="198" t="s">
        <v>2042</v>
      </c>
      <c r="C2704" s="199">
        <v>5.15</v>
      </c>
      <c r="D2704" s="199"/>
      <c r="E2704" s="199"/>
      <c r="F2704" s="199"/>
      <c r="G2704" s="199">
        <v>5.15</v>
      </c>
    </row>
    <row r="2705" s="109" customFormat="1" ht="19.9" customHeight="1" spans="1:7">
      <c r="A2705" s="197" t="s">
        <v>2043</v>
      </c>
      <c r="B2705" s="198" t="s">
        <v>2044</v>
      </c>
      <c r="C2705" s="199">
        <v>48.57</v>
      </c>
      <c r="D2705" s="199"/>
      <c r="E2705" s="199"/>
      <c r="F2705" s="199"/>
      <c r="G2705" s="199">
        <v>48.57</v>
      </c>
    </row>
    <row r="2706" s="109" customFormat="1" ht="19.9" customHeight="1" spans="1:7">
      <c r="A2706" s="197" t="s">
        <v>2045</v>
      </c>
      <c r="B2706" s="198" t="s">
        <v>2046</v>
      </c>
      <c r="C2706" s="199">
        <v>0.62</v>
      </c>
      <c r="D2706" s="199"/>
      <c r="E2706" s="199"/>
      <c r="F2706" s="199"/>
      <c r="G2706" s="199">
        <v>0.62</v>
      </c>
    </row>
    <row r="2707" s="109" customFormat="1" ht="19.9" customHeight="1" spans="1:7">
      <c r="A2707" s="197" t="s">
        <v>2047</v>
      </c>
      <c r="B2707" s="198" t="s">
        <v>2048</v>
      </c>
      <c r="C2707" s="199">
        <v>77.25</v>
      </c>
      <c r="D2707" s="199"/>
      <c r="E2707" s="199"/>
      <c r="F2707" s="199"/>
      <c r="G2707" s="199">
        <v>77.25</v>
      </c>
    </row>
    <row r="2708" s="109" customFormat="1" ht="19.9" customHeight="1" spans="1:7">
      <c r="A2708" s="197" t="s">
        <v>2049</v>
      </c>
      <c r="B2708" s="198" t="s">
        <v>2050</v>
      </c>
      <c r="C2708" s="199">
        <v>38.1</v>
      </c>
      <c r="D2708" s="199"/>
      <c r="E2708" s="199"/>
      <c r="F2708" s="199"/>
      <c r="G2708" s="199">
        <v>38.1</v>
      </c>
    </row>
    <row r="2709" s="109" customFormat="1" ht="19.9" customHeight="1" spans="1:7">
      <c r="A2709" s="197" t="s">
        <v>2051</v>
      </c>
      <c r="B2709" s="198" t="s">
        <v>2052</v>
      </c>
      <c r="C2709" s="199">
        <v>17.77</v>
      </c>
      <c r="D2709" s="199"/>
      <c r="E2709" s="199">
        <v>17.77</v>
      </c>
      <c r="F2709" s="199"/>
      <c r="G2709" s="199"/>
    </row>
    <row r="2710" s="109" customFormat="1" ht="19.9" customHeight="1" spans="1:7">
      <c r="A2710" s="197" t="s">
        <v>2053</v>
      </c>
      <c r="B2710" s="198" t="s">
        <v>2054</v>
      </c>
      <c r="C2710" s="199">
        <v>4.89</v>
      </c>
      <c r="D2710" s="199"/>
      <c r="E2710" s="199">
        <v>4.89</v>
      </c>
      <c r="F2710" s="199"/>
      <c r="G2710" s="199"/>
    </row>
    <row r="2711" s="109" customFormat="1" ht="19.9" customHeight="1" spans="1:7">
      <c r="A2711" s="197" t="s">
        <v>2055</v>
      </c>
      <c r="B2711" s="198" t="s">
        <v>2056</v>
      </c>
      <c r="C2711" s="199">
        <v>5.6</v>
      </c>
      <c r="D2711" s="199"/>
      <c r="E2711" s="199">
        <v>5.6</v>
      </c>
      <c r="F2711" s="199"/>
      <c r="G2711" s="199"/>
    </row>
    <row r="2712" s="109" customFormat="1" ht="19.9" customHeight="1" spans="1:7">
      <c r="A2712" s="197" t="s">
        <v>2057</v>
      </c>
      <c r="B2712" s="198" t="s">
        <v>2058</v>
      </c>
      <c r="C2712" s="199">
        <v>7.28</v>
      </c>
      <c r="D2712" s="199"/>
      <c r="E2712" s="199">
        <v>7.28</v>
      </c>
      <c r="F2712" s="199"/>
      <c r="G2712" s="199"/>
    </row>
    <row r="2713" s="109" customFormat="1" ht="19.9" customHeight="1" spans="1:7">
      <c r="A2713" s="194" t="s">
        <v>2245</v>
      </c>
      <c r="B2713" s="195" t="s">
        <v>2246</v>
      </c>
      <c r="C2713" s="196">
        <v>1703.32</v>
      </c>
      <c r="D2713" s="196">
        <v>1527.61</v>
      </c>
      <c r="E2713" s="196">
        <v>14.44</v>
      </c>
      <c r="F2713" s="196"/>
      <c r="G2713" s="196">
        <v>161.27</v>
      </c>
    </row>
    <row r="2714" s="109" customFormat="1" ht="19.9" customHeight="1" spans="1:7">
      <c r="A2714" s="197" t="s">
        <v>1991</v>
      </c>
      <c r="B2714" s="198" t="s">
        <v>1992</v>
      </c>
      <c r="C2714" s="199">
        <v>1527.61</v>
      </c>
      <c r="D2714" s="199">
        <v>1527.61</v>
      </c>
      <c r="E2714" s="199"/>
      <c r="F2714" s="199"/>
      <c r="G2714" s="199"/>
    </row>
    <row r="2715" s="109" customFormat="1" ht="19.9" customHeight="1" spans="1:7">
      <c r="A2715" s="197" t="s">
        <v>1993</v>
      </c>
      <c r="B2715" s="198" t="s">
        <v>1994</v>
      </c>
      <c r="C2715" s="199">
        <v>177.57</v>
      </c>
      <c r="D2715" s="199">
        <v>177.57</v>
      </c>
      <c r="E2715" s="199"/>
      <c r="F2715" s="199"/>
      <c r="G2715" s="199"/>
    </row>
    <row r="2716" s="109" customFormat="1" ht="19.9" customHeight="1" spans="1:7">
      <c r="A2716" s="197" t="s">
        <v>1995</v>
      </c>
      <c r="B2716" s="198" t="s">
        <v>1996</v>
      </c>
      <c r="C2716" s="199">
        <v>801.55</v>
      </c>
      <c r="D2716" s="199">
        <v>801.55</v>
      </c>
      <c r="E2716" s="199"/>
      <c r="F2716" s="199"/>
      <c r="G2716" s="199"/>
    </row>
    <row r="2717" s="109" customFormat="1" ht="19.9" customHeight="1" spans="1:7">
      <c r="A2717" s="197" t="s">
        <v>1997</v>
      </c>
      <c r="B2717" s="198" t="s">
        <v>1998</v>
      </c>
      <c r="C2717" s="199">
        <v>80.49</v>
      </c>
      <c r="D2717" s="199">
        <v>80.49</v>
      </c>
      <c r="E2717" s="199"/>
      <c r="F2717" s="199"/>
      <c r="G2717" s="199"/>
    </row>
    <row r="2718" s="109" customFormat="1" ht="19.9" customHeight="1" spans="1:7">
      <c r="A2718" s="197" t="s">
        <v>1999</v>
      </c>
      <c r="B2718" s="198" t="s">
        <v>2000</v>
      </c>
      <c r="C2718" s="199">
        <v>24.6</v>
      </c>
      <c r="D2718" s="199">
        <v>24.6</v>
      </c>
      <c r="E2718" s="199"/>
      <c r="F2718" s="199"/>
      <c r="G2718" s="199"/>
    </row>
    <row r="2719" s="109" customFormat="1" ht="19.9" customHeight="1" spans="1:7">
      <c r="A2719" s="197" t="s">
        <v>2001</v>
      </c>
      <c r="B2719" s="198" t="s">
        <v>2002</v>
      </c>
      <c r="C2719" s="199">
        <v>154.04</v>
      </c>
      <c r="D2719" s="199">
        <v>154.04</v>
      </c>
      <c r="E2719" s="199"/>
      <c r="F2719" s="199"/>
      <c r="G2719" s="199"/>
    </row>
    <row r="2720" s="109" customFormat="1" ht="19.9" customHeight="1" spans="1:7">
      <c r="A2720" s="197" t="s">
        <v>2003</v>
      </c>
      <c r="B2720" s="198" t="s">
        <v>2004</v>
      </c>
      <c r="C2720" s="199">
        <v>75.28</v>
      </c>
      <c r="D2720" s="199">
        <v>75.28</v>
      </c>
      <c r="E2720" s="199"/>
      <c r="F2720" s="199"/>
      <c r="G2720" s="199"/>
    </row>
    <row r="2721" s="109" customFormat="1" ht="19.9" customHeight="1" spans="1:7">
      <c r="A2721" s="197" t="s">
        <v>2005</v>
      </c>
      <c r="B2721" s="198" t="s">
        <v>2006</v>
      </c>
      <c r="C2721" s="199">
        <v>12.37</v>
      </c>
      <c r="D2721" s="199">
        <v>12.37</v>
      </c>
      <c r="E2721" s="199"/>
      <c r="F2721" s="199"/>
      <c r="G2721" s="199"/>
    </row>
    <row r="2722" s="109" customFormat="1" ht="19.9" customHeight="1" spans="1:7">
      <c r="A2722" s="197" t="s">
        <v>2007</v>
      </c>
      <c r="B2722" s="198" t="s">
        <v>2008</v>
      </c>
      <c r="C2722" s="199">
        <v>2.31</v>
      </c>
      <c r="D2722" s="199">
        <v>2.31</v>
      </c>
      <c r="E2722" s="199"/>
      <c r="F2722" s="199"/>
      <c r="G2722" s="199"/>
    </row>
    <row r="2723" s="109" customFormat="1" ht="19.9" customHeight="1" spans="1:7">
      <c r="A2723" s="197" t="s">
        <v>2009</v>
      </c>
      <c r="B2723" s="198" t="s">
        <v>2010</v>
      </c>
      <c r="C2723" s="199">
        <v>117.32</v>
      </c>
      <c r="D2723" s="199">
        <v>117.32</v>
      </c>
      <c r="E2723" s="199"/>
      <c r="F2723" s="199"/>
      <c r="G2723" s="199"/>
    </row>
    <row r="2724" s="109" customFormat="1" ht="19.9" customHeight="1" spans="1:7">
      <c r="A2724" s="197" t="s">
        <v>2011</v>
      </c>
      <c r="B2724" s="198" t="s">
        <v>2012</v>
      </c>
      <c r="C2724" s="199">
        <v>8.87</v>
      </c>
      <c r="D2724" s="199">
        <v>8.87</v>
      </c>
      <c r="E2724" s="199"/>
      <c r="F2724" s="199"/>
      <c r="G2724" s="199"/>
    </row>
    <row r="2725" s="109" customFormat="1" ht="19.9" customHeight="1" spans="1:7">
      <c r="A2725" s="197" t="s">
        <v>2013</v>
      </c>
      <c r="B2725" s="198" t="s">
        <v>2014</v>
      </c>
      <c r="C2725" s="199">
        <v>73.21</v>
      </c>
      <c r="D2725" s="199">
        <v>73.21</v>
      </c>
      <c r="E2725" s="199"/>
      <c r="F2725" s="199"/>
      <c r="G2725" s="199"/>
    </row>
    <row r="2726" s="109" customFormat="1" ht="19.9" customHeight="1" spans="1:7">
      <c r="A2726" s="197" t="s">
        <v>2015</v>
      </c>
      <c r="B2726" s="198" t="s">
        <v>2016</v>
      </c>
      <c r="C2726" s="199">
        <v>161.27</v>
      </c>
      <c r="D2726" s="199"/>
      <c r="E2726" s="199"/>
      <c r="F2726" s="199"/>
      <c r="G2726" s="199">
        <v>161.27</v>
      </c>
    </row>
    <row r="2727" s="109" customFormat="1" ht="19.9" customHeight="1" spans="1:7">
      <c r="A2727" s="197" t="s">
        <v>2017</v>
      </c>
      <c r="B2727" s="198" t="s">
        <v>2018</v>
      </c>
      <c r="C2727" s="199">
        <v>7.38</v>
      </c>
      <c r="D2727" s="199"/>
      <c r="E2727" s="199"/>
      <c r="F2727" s="199"/>
      <c r="G2727" s="199">
        <v>7.38</v>
      </c>
    </row>
    <row r="2728" s="109" customFormat="1" ht="19.9" customHeight="1" spans="1:7">
      <c r="A2728" s="197" t="s">
        <v>2019</v>
      </c>
      <c r="B2728" s="198" t="s">
        <v>2020</v>
      </c>
      <c r="C2728" s="199">
        <v>1.64</v>
      </c>
      <c r="D2728" s="199"/>
      <c r="E2728" s="199"/>
      <c r="F2728" s="199"/>
      <c r="G2728" s="199">
        <v>1.64</v>
      </c>
    </row>
    <row r="2729" s="109" customFormat="1" ht="19.9" customHeight="1" spans="1:7">
      <c r="A2729" s="197" t="s">
        <v>2021</v>
      </c>
      <c r="B2729" s="198" t="s">
        <v>2022</v>
      </c>
      <c r="C2729" s="199">
        <v>3.28</v>
      </c>
      <c r="D2729" s="199"/>
      <c r="E2729" s="199"/>
      <c r="F2729" s="199"/>
      <c r="G2729" s="199">
        <v>3.28</v>
      </c>
    </row>
    <row r="2730" s="109" customFormat="1" ht="19.9" customHeight="1" spans="1:7">
      <c r="A2730" s="197" t="s">
        <v>2023</v>
      </c>
      <c r="B2730" s="198" t="s">
        <v>2024</v>
      </c>
      <c r="C2730" s="199">
        <v>1.64</v>
      </c>
      <c r="D2730" s="199"/>
      <c r="E2730" s="199"/>
      <c r="F2730" s="199"/>
      <c r="G2730" s="199">
        <v>1.64</v>
      </c>
    </row>
    <row r="2731" s="109" customFormat="1" ht="19.9" customHeight="1" spans="1:7">
      <c r="A2731" s="197" t="s">
        <v>2025</v>
      </c>
      <c r="B2731" s="198" t="s">
        <v>2026</v>
      </c>
      <c r="C2731" s="199">
        <v>10.25</v>
      </c>
      <c r="D2731" s="199"/>
      <c r="E2731" s="199"/>
      <c r="F2731" s="199"/>
      <c r="G2731" s="199">
        <v>10.25</v>
      </c>
    </row>
    <row r="2732" s="109" customFormat="1" ht="19.9" customHeight="1" spans="1:7">
      <c r="A2732" s="197" t="s">
        <v>2027</v>
      </c>
      <c r="B2732" s="198" t="s">
        <v>2028</v>
      </c>
      <c r="C2732" s="199">
        <v>1.23</v>
      </c>
      <c r="D2732" s="199"/>
      <c r="E2732" s="199"/>
      <c r="F2732" s="199"/>
      <c r="G2732" s="199">
        <v>1.23</v>
      </c>
    </row>
    <row r="2733" s="109" customFormat="1" ht="19.9" customHeight="1" spans="1:7">
      <c r="A2733" s="197" t="s">
        <v>2029</v>
      </c>
      <c r="B2733" s="198" t="s">
        <v>2030</v>
      </c>
      <c r="C2733" s="199">
        <v>20.99</v>
      </c>
      <c r="D2733" s="199"/>
      <c r="E2733" s="199"/>
      <c r="F2733" s="199"/>
      <c r="G2733" s="199">
        <v>20.99</v>
      </c>
    </row>
    <row r="2734" s="109" customFormat="1" ht="19.9" customHeight="1" spans="1:7">
      <c r="A2734" s="197" t="s">
        <v>2031</v>
      </c>
      <c r="B2734" s="198" t="s">
        <v>2032</v>
      </c>
      <c r="C2734" s="199">
        <v>31.98</v>
      </c>
      <c r="D2734" s="199"/>
      <c r="E2734" s="199"/>
      <c r="F2734" s="199"/>
      <c r="G2734" s="199">
        <v>31.98</v>
      </c>
    </row>
    <row r="2735" s="109" customFormat="1" ht="19.9" customHeight="1" spans="1:7">
      <c r="A2735" s="197" t="s">
        <v>2033</v>
      </c>
      <c r="B2735" s="198" t="s">
        <v>2034</v>
      </c>
      <c r="C2735" s="199">
        <v>2.05</v>
      </c>
      <c r="D2735" s="199"/>
      <c r="E2735" s="199"/>
      <c r="F2735" s="199"/>
      <c r="G2735" s="199">
        <v>2.05</v>
      </c>
    </row>
    <row r="2736" s="109" customFormat="1" ht="19.9" customHeight="1" spans="1:7">
      <c r="A2736" s="197" t="s">
        <v>2035</v>
      </c>
      <c r="B2736" s="198" t="s">
        <v>2036</v>
      </c>
      <c r="C2736" s="199">
        <v>2.05</v>
      </c>
      <c r="D2736" s="199"/>
      <c r="E2736" s="199"/>
      <c r="F2736" s="199"/>
      <c r="G2736" s="199">
        <v>2.05</v>
      </c>
    </row>
    <row r="2737" s="109" customFormat="1" ht="19.9" customHeight="1" spans="1:7">
      <c r="A2737" s="197" t="s">
        <v>2037</v>
      </c>
      <c r="B2737" s="198" t="s">
        <v>2038</v>
      </c>
      <c r="C2737" s="199">
        <v>2.46</v>
      </c>
      <c r="D2737" s="199"/>
      <c r="E2737" s="199"/>
      <c r="F2737" s="199"/>
      <c r="G2737" s="199">
        <v>2.46</v>
      </c>
    </row>
    <row r="2738" s="109" customFormat="1" ht="19.9" customHeight="1" spans="1:7">
      <c r="A2738" s="197" t="s">
        <v>2039</v>
      </c>
      <c r="B2738" s="198" t="s">
        <v>2040</v>
      </c>
      <c r="C2738" s="199">
        <v>1.64</v>
      </c>
      <c r="D2738" s="199"/>
      <c r="E2738" s="199"/>
      <c r="F2738" s="199"/>
      <c r="G2738" s="199">
        <v>1.64</v>
      </c>
    </row>
    <row r="2739" s="109" customFormat="1" ht="19.9" customHeight="1" spans="1:7">
      <c r="A2739" s="197" t="s">
        <v>2041</v>
      </c>
      <c r="B2739" s="198" t="s">
        <v>2042</v>
      </c>
      <c r="C2739" s="199">
        <v>2.05</v>
      </c>
      <c r="D2739" s="199"/>
      <c r="E2739" s="199"/>
      <c r="F2739" s="199"/>
      <c r="G2739" s="199">
        <v>2.05</v>
      </c>
    </row>
    <row r="2740" s="109" customFormat="1" ht="19.9" customHeight="1" spans="1:7">
      <c r="A2740" s="197" t="s">
        <v>2043</v>
      </c>
      <c r="B2740" s="198" t="s">
        <v>2044</v>
      </c>
      <c r="C2740" s="199">
        <v>20.89</v>
      </c>
      <c r="D2740" s="199"/>
      <c r="E2740" s="199"/>
      <c r="F2740" s="199"/>
      <c r="G2740" s="199">
        <v>20.89</v>
      </c>
    </row>
    <row r="2741" s="109" customFormat="1" ht="19.9" customHeight="1" spans="1:7">
      <c r="A2741" s="197" t="s">
        <v>2045</v>
      </c>
      <c r="B2741" s="198" t="s">
        <v>2046</v>
      </c>
      <c r="C2741" s="199">
        <v>0.25</v>
      </c>
      <c r="D2741" s="199"/>
      <c r="E2741" s="199"/>
      <c r="F2741" s="199"/>
      <c r="G2741" s="199">
        <v>0.25</v>
      </c>
    </row>
    <row r="2742" s="109" customFormat="1" ht="19.9" customHeight="1" spans="1:7">
      <c r="A2742" s="197" t="s">
        <v>2047</v>
      </c>
      <c r="B2742" s="198" t="s">
        <v>2048</v>
      </c>
      <c r="C2742" s="199">
        <v>30.75</v>
      </c>
      <c r="D2742" s="199"/>
      <c r="E2742" s="199"/>
      <c r="F2742" s="199"/>
      <c r="G2742" s="199">
        <v>30.75</v>
      </c>
    </row>
    <row r="2743" s="109" customFormat="1" ht="19.9" customHeight="1" spans="1:7">
      <c r="A2743" s="197" t="s">
        <v>2049</v>
      </c>
      <c r="B2743" s="198" t="s">
        <v>2050</v>
      </c>
      <c r="C2743" s="199">
        <v>20.74</v>
      </c>
      <c r="D2743" s="199"/>
      <c r="E2743" s="199"/>
      <c r="F2743" s="199"/>
      <c r="G2743" s="199">
        <v>20.74</v>
      </c>
    </row>
    <row r="2744" s="109" customFormat="1" ht="19.9" customHeight="1" spans="1:7">
      <c r="A2744" s="197" t="s">
        <v>2051</v>
      </c>
      <c r="B2744" s="198" t="s">
        <v>2052</v>
      </c>
      <c r="C2744" s="199">
        <v>14.44</v>
      </c>
      <c r="D2744" s="199"/>
      <c r="E2744" s="199">
        <v>14.44</v>
      </c>
      <c r="F2744" s="199"/>
      <c r="G2744" s="199"/>
    </row>
    <row r="2745" s="109" customFormat="1" ht="19.9" customHeight="1" spans="1:7">
      <c r="A2745" s="197" t="s">
        <v>2053</v>
      </c>
      <c r="B2745" s="198" t="s">
        <v>2054</v>
      </c>
      <c r="C2745" s="199">
        <v>2.25</v>
      </c>
      <c r="D2745" s="199"/>
      <c r="E2745" s="199">
        <v>2.25</v>
      </c>
      <c r="F2745" s="199"/>
      <c r="G2745" s="199"/>
    </row>
    <row r="2746" s="109" customFormat="1" ht="19.9" customHeight="1" spans="1:7">
      <c r="A2746" s="197" t="s">
        <v>2055</v>
      </c>
      <c r="B2746" s="198" t="s">
        <v>2056</v>
      </c>
      <c r="C2746" s="199">
        <v>5.3</v>
      </c>
      <c r="D2746" s="199"/>
      <c r="E2746" s="199">
        <v>5.3</v>
      </c>
      <c r="F2746" s="199"/>
      <c r="G2746" s="199"/>
    </row>
    <row r="2747" s="109" customFormat="1" ht="19.9" customHeight="1" spans="1:7">
      <c r="A2747" s="197" t="s">
        <v>2057</v>
      </c>
      <c r="B2747" s="198" t="s">
        <v>2058</v>
      </c>
      <c r="C2747" s="199">
        <v>6.89</v>
      </c>
      <c r="D2747" s="199"/>
      <c r="E2747" s="199">
        <v>6.89</v>
      </c>
      <c r="F2747" s="199"/>
      <c r="G2747" s="199"/>
    </row>
    <row r="2748" s="109" customFormat="1" ht="19.9" customHeight="1" spans="1:7">
      <c r="A2748" s="194" t="s">
        <v>2247</v>
      </c>
      <c r="B2748" s="195" t="s">
        <v>2248</v>
      </c>
      <c r="C2748" s="196">
        <v>1680.43</v>
      </c>
      <c r="D2748" s="196">
        <v>1521.61</v>
      </c>
      <c r="E2748" s="196">
        <v>4.6</v>
      </c>
      <c r="F2748" s="196"/>
      <c r="G2748" s="196">
        <v>154.22</v>
      </c>
    </row>
    <row r="2749" s="109" customFormat="1" ht="19.9" customHeight="1" spans="1:7">
      <c r="A2749" s="197" t="s">
        <v>1991</v>
      </c>
      <c r="B2749" s="198" t="s">
        <v>1992</v>
      </c>
      <c r="C2749" s="199">
        <v>1521.61</v>
      </c>
      <c r="D2749" s="199">
        <v>1521.61</v>
      </c>
      <c r="E2749" s="199"/>
      <c r="F2749" s="199"/>
      <c r="G2749" s="199"/>
    </row>
    <row r="2750" s="109" customFormat="1" ht="19.9" customHeight="1" spans="1:7">
      <c r="A2750" s="197" t="s">
        <v>1993</v>
      </c>
      <c r="B2750" s="198" t="s">
        <v>1994</v>
      </c>
      <c r="C2750" s="199">
        <v>174.13</v>
      </c>
      <c r="D2750" s="199">
        <v>174.13</v>
      </c>
      <c r="E2750" s="199"/>
      <c r="F2750" s="199"/>
      <c r="G2750" s="199"/>
    </row>
    <row r="2751" s="109" customFormat="1" ht="19.9" customHeight="1" spans="1:7">
      <c r="A2751" s="197" t="s">
        <v>1995</v>
      </c>
      <c r="B2751" s="198" t="s">
        <v>1996</v>
      </c>
      <c r="C2751" s="199">
        <v>798.76</v>
      </c>
      <c r="D2751" s="199">
        <v>798.76</v>
      </c>
      <c r="E2751" s="199"/>
      <c r="F2751" s="199"/>
      <c r="G2751" s="199"/>
    </row>
    <row r="2752" s="109" customFormat="1" ht="19.9" customHeight="1" spans="1:7">
      <c r="A2752" s="197" t="s">
        <v>1997</v>
      </c>
      <c r="B2752" s="198" t="s">
        <v>1998</v>
      </c>
      <c r="C2752" s="199">
        <v>76.94</v>
      </c>
      <c r="D2752" s="199">
        <v>76.94</v>
      </c>
      <c r="E2752" s="199"/>
      <c r="F2752" s="199"/>
      <c r="G2752" s="199"/>
    </row>
    <row r="2753" s="109" customFormat="1" ht="19.9" customHeight="1" spans="1:7">
      <c r="A2753" s="197" t="s">
        <v>1999</v>
      </c>
      <c r="B2753" s="198" t="s">
        <v>2000</v>
      </c>
      <c r="C2753" s="199">
        <v>26.4</v>
      </c>
      <c r="D2753" s="199">
        <v>26.4</v>
      </c>
      <c r="E2753" s="199"/>
      <c r="F2753" s="199"/>
      <c r="G2753" s="199"/>
    </row>
    <row r="2754" s="109" customFormat="1" ht="19.9" customHeight="1" spans="1:7">
      <c r="A2754" s="197" t="s">
        <v>2001</v>
      </c>
      <c r="B2754" s="198" t="s">
        <v>2002</v>
      </c>
      <c r="C2754" s="199">
        <v>147.35</v>
      </c>
      <c r="D2754" s="199">
        <v>147.35</v>
      </c>
      <c r="E2754" s="199"/>
      <c r="F2754" s="199"/>
      <c r="G2754" s="199"/>
    </row>
    <row r="2755" s="109" customFormat="1" ht="19.9" customHeight="1" spans="1:7">
      <c r="A2755" s="197" t="s">
        <v>2003</v>
      </c>
      <c r="B2755" s="198" t="s">
        <v>2004</v>
      </c>
      <c r="C2755" s="199">
        <v>72.09</v>
      </c>
      <c r="D2755" s="199">
        <v>72.09</v>
      </c>
      <c r="E2755" s="199"/>
      <c r="F2755" s="199"/>
      <c r="G2755" s="199"/>
    </row>
    <row r="2756" s="109" customFormat="1" ht="19.9" customHeight="1" spans="1:7">
      <c r="A2756" s="197" t="s">
        <v>2005</v>
      </c>
      <c r="B2756" s="198" t="s">
        <v>2006</v>
      </c>
      <c r="C2756" s="199">
        <v>13.47</v>
      </c>
      <c r="D2756" s="199">
        <v>13.47</v>
      </c>
      <c r="E2756" s="199"/>
      <c r="F2756" s="199"/>
      <c r="G2756" s="199"/>
    </row>
    <row r="2757" s="109" customFormat="1" ht="19.9" customHeight="1" spans="1:7">
      <c r="A2757" s="197" t="s">
        <v>2007</v>
      </c>
      <c r="B2757" s="198" t="s">
        <v>2008</v>
      </c>
      <c r="C2757" s="199">
        <v>1.91</v>
      </c>
      <c r="D2757" s="199">
        <v>1.91</v>
      </c>
      <c r="E2757" s="199"/>
      <c r="F2757" s="199"/>
      <c r="G2757" s="199"/>
    </row>
    <row r="2758" s="109" customFormat="1" ht="19.9" customHeight="1" spans="1:7">
      <c r="A2758" s="197" t="s">
        <v>2009</v>
      </c>
      <c r="B2758" s="198" t="s">
        <v>2010</v>
      </c>
      <c r="C2758" s="199">
        <v>112.35</v>
      </c>
      <c r="D2758" s="199">
        <v>112.35</v>
      </c>
      <c r="E2758" s="199"/>
      <c r="F2758" s="199"/>
      <c r="G2758" s="199"/>
    </row>
    <row r="2759" s="109" customFormat="1" ht="19.9" customHeight="1" spans="1:7">
      <c r="A2759" s="197" t="s">
        <v>2011</v>
      </c>
      <c r="B2759" s="198" t="s">
        <v>2012</v>
      </c>
      <c r="C2759" s="199">
        <v>9.5</v>
      </c>
      <c r="D2759" s="199">
        <v>9.5</v>
      </c>
      <c r="E2759" s="199"/>
      <c r="F2759" s="199"/>
      <c r="G2759" s="199"/>
    </row>
    <row r="2760" s="109" customFormat="1" ht="19.9" customHeight="1" spans="1:7">
      <c r="A2760" s="197" t="s">
        <v>2013</v>
      </c>
      <c r="B2760" s="198" t="s">
        <v>2014</v>
      </c>
      <c r="C2760" s="199">
        <v>88.71</v>
      </c>
      <c r="D2760" s="199">
        <v>88.71</v>
      </c>
      <c r="E2760" s="199"/>
      <c r="F2760" s="199"/>
      <c r="G2760" s="199"/>
    </row>
    <row r="2761" s="109" customFormat="1" ht="19.9" customHeight="1" spans="1:7">
      <c r="A2761" s="197" t="s">
        <v>2015</v>
      </c>
      <c r="B2761" s="198" t="s">
        <v>2016</v>
      </c>
      <c r="C2761" s="199">
        <v>154.22</v>
      </c>
      <c r="D2761" s="199"/>
      <c r="E2761" s="199"/>
      <c r="F2761" s="199"/>
      <c r="G2761" s="199">
        <v>154.22</v>
      </c>
    </row>
    <row r="2762" s="109" customFormat="1" ht="19.9" customHeight="1" spans="1:7">
      <c r="A2762" s="197" t="s">
        <v>2017</v>
      </c>
      <c r="B2762" s="198" t="s">
        <v>2018</v>
      </c>
      <c r="C2762" s="199">
        <v>7.92</v>
      </c>
      <c r="D2762" s="199"/>
      <c r="E2762" s="199"/>
      <c r="F2762" s="199"/>
      <c r="G2762" s="199">
        <v>7.92</v>
      </c>
    </row>
    <row r="2763" s="109" customFormat="1" ht="19.9" customHeight="1" spans="1:7">
      <c r="A2763" s="197" t="s">
        <v>2019</v>
      </c>
      <c r="B2763" s="198" t="s">
        <v>2020</v>
      </c>
      <c r="C2763" s="199">
        <v>1.76</v>
      </c>
      <c r="D2763" s="199"/>
      <c r="E2763" s="199"/>
      <c r="F2763" s="199"/>
      <c r="G2763" s="199">
        <v>1.76</v>
      </c>
    </row>
    <row r="2764" s="109" customFormat="1" ht="19.9" customHeight="1" spans="1:7">
      <c r="A2764" s="197" t="s">
        <v>2021</v>
      </c>
      <c r="B2764" s="198" t="s">
        <v>2022</v>
      </c>
      <c r="C2764" s="199">
        <v>3.52</v>
      </c>
      <c r="D2764" s="199"/>
      <c r="E2764" s="199"/>
      <c r="F2764" s="199"/>
      <c r="G2764" s="199">
        <v>3.52</v>
      </c>
    </row>
    <row r="2765" s="109" customFormat="1" ht="19.9" customHeight="1" spans="1:7">
      <c r="A2765" s="197" t="s">
        <v>2023</v>
      </c>
      <c r="B2765" s="198" t="s">
        <v>2024</v>
      </c>
      <c r="C2765" s="199">
        <v>1.76</v>
      </c>
      <c r="D2765" s="199"/>
      <c r="E2765" s="199"/>
      <c r="F2765" s="199"/>
      <c r="G2765" s="199">
        <v>1.76</v>
      </c>
    </row>
    <row r="2766" s="109" customFormat="1" ht="19.9" customHeight="1" spans="1:7">
      <c r="A2766" s="197" t="s">
        <v>2025</v>
      </c>
      <c r="B2766" s="198" t="s">
        <v>2026</v>
      </c>
      <c r="C2766" s="199">
        <v>11</v>
      </c>
      <c r="D2766" s="199"/>
      <c r="E2766" s="199"/>
      <c r="F2766" s="199"/>
      <c r="G2766" s="199">
        <v>11</v>
      </c>
    </row>
    <row r="2767" s="109" customFormat="1" ht="19.9" customHeight="1" spans="1:7">
      <c r="A2767" s="197" t="s">
        <v>2027</v>
      </c>
      <c r="B2767" s="198" t="s">
        <v>2028</v>
      </c>
      <c r="C2767" s="199">
        <v>1.32</v>
      </c>
      <c r="D2767" s="199"/>
      <c r="E2767" s="199"/>
      <c r="F2767" s="199"/>
      <c r="G2767" s="199">
        <v>1.32</v>
      </c>
    </row>
    <row r="2768" s="109" customFormat="1" ht="19.9" customHeight="1" spans="1:7">
      <c r="A2768" s="197" t="s">
        <v>2029</v>
      </c>
      <c r="B2768" s="198" t="s">
        <v>2030</v>
      </c>
      <c r="C2768" s="199">
        <v>7.5</v>
      </c>
      <c r="D2768" s="199"/>
      <c r="E2768" s="199"/>
      <c r="F2768" s="199"/>
      <c r="G2768" s="199">
        <v>7.5</v>
      </c>
    </row>
    <row r="2769" s="109" customFormat="1" ht="19.9" customHeight="1" spans="1:7">
      <c r="A2769" s="197" t="s">
        <v>2031</v>
      </c>
      <c r="B2769" s="198" t="s">
        <v>2032</v>
      </c>
      <c r="C2769" s="199">
        <v>34.32</v>
      </c>
      <c r="D2769" s="199"/>
      <c r="E2769" s="199"/>
      <c r="F2769" s="199"/>
      <c r="G2769" s="199">
        <v>34.32</v>
      </c>
    </row>
    <row r="2770" s="109" customFormat="1" ht="19.9" customHeight="1" spans="1:7">
      <c r="A2770" s="197" t="s">
        <v>2033</v>
      </c>
      <c r="B2770" s="198" t="s">
        <v>2034</v>
      </c>
      <c r="C2770" s="199">
        <v>2.2</v>
      </c>
      <c r="D2770" s="199"/>
      <c r="E2770" s="199"/>
      <c r="F2770" s="199"/>
      <c r="G2770" s="199">
        <v>2.2</v>
      </c>
    </row>
    <row r="2771" s="109" customFormat="1" ht="19.9" customHeight="1" spans="1:7">
      <c r="A2771" s="197" t="s">
        <v>2035</v>
      </c>
      <c r="B2771" s="198" t="s">
        <v>2036</v>
      </c>
      <c r="C2771" s="199">
        <v>2.2</v>
      </c>
      <c r="D2771" s="199"/>
      <c r="E2771" s="199"/>
      <c r="F2771" s="199"/>
      <c r="G2771" s="199">
        <v>2.2</v>
      </c>
    </row>
    <row r="2772" s="109" customFormat="1" ht="19.9" customHeight="1" spans="1:7">
      <c r="A2772" s="197" t="s">
        <v>2037</v>
      </c>
      <c r="B2772" s="198" t="s">
        <v>2038</v>
      </c>
      <c r="C2772" s="199">
        <v>2.64</v>
      </c>
      <c r="D2772" s="199"/>
      <c r="E2772" s="199"/>
      <c r="F2772" s="199"/>
      <c r="G2772" s="199">
        <v>2.64</v>
      </c>
    </row>
    <row r="2773" s="109" customFormat="1" ht="19.9" customHeight="1" spans="1:7">
      <c r="A2773" s="197" t="s">
        <v>2039</v>
      </c>
      <c r="B2773" s="198" t="s">
        <v>2040</v>
      </c>
      <c r="C2773" s="199">
        <v>1.76</v>
      </c>
      <c r="D2773" s="199"/>
      <c r="E2773" s="199"/>
      <c r="F2773" s="199"/>
      <c r="G2773" s="199">
        <v>1.76</v>
      </c>
    </row>
    <row r="2774" s="109" customFormat="1" ht="19.9" customHeight="1" spans="1:7">
      <c r="A2774" s="197" t="s">
        <v>2041</v>
      </c>
      <c r="B2774" s="198" t="s">
        <v>2042</v>
      </c>
      <c r="C2774" s="199">
        <v>2.2</v>
      </c>
      <c r="D2774" s="199"/>
      <c r="E2774" s="199"/>
      <c r="F2774" s="199"/>
      <c r="G2774" s="199">
        <v>2.2</v>
      </c>
    </row>
    <row r="2775" s="109" customFormat="1" ht="19.9" customHeight="1" spans="1:7">
      <c r="A2775" s="197" t="s">
        <v>2043</v>
      </c>
      <c r="B2775" s="198" t="s">
        <v>2044</v>
      </c>
      <c r="C2775" s="199">
        <v>20.73</v>
      </c>
      <c r="D2775" s="199"/>
      <c r="E2775" s="199"/>
      <c r="F2775" s="199"/>
      <c r="G2775" s="199">
        <v>20.73</v>
      </c>
    </row>
    <row r="2776" s="109" customFormat="1" ht="19.9" customHeight="1" spans="1:7">
      <c r="A2776" s="197" t="s">
        <v>2045</v>
      </c>
      <c r="B2776" s="198" t="s">
        <v>2046</v>
      </c>
      <c r="C2776" s="199">
        <v>0.26</v>
      </c>
      <c r="D2776" s="199"/>
      <c r="E2776" s="199"/>
      <c r="F2776" s="199"/>
      <c r="G2776" s="199">
        <v>0.26</v>
      </c>
    </row>
    <row r="2777" s="109" customFormat="1" ht="19.9" customHeight="1" spans="1:7">
      <c r="A2777" s="197" t="s">
        <v>2047</v>
      </c>
      <c r="B2777" s="198" t="s">
        <v>2048</v>
      </c>
      <c r="C2777" s="199">
        <v>33</v>
      </c>
      <c r="D2777" s="199"/>
      <c r="E2777" s="199"/>
      <c r="F2777" s="199"/>
      <c r="G2777" s="199">
        <v>33</v>
      </c>
    </row>
    <row r="2778" s="109" customFormat="1" ht="19.9" customHeight="1" spans="1:7">
      <c r="A2778" s="197" t="s">
        <v>2049</v>
      </c>
      <c r="B2778" s="198" t="s">
        <v>2050</v>
      </c>
      <c r="C2778" s="199">
        <v>20.13</v>
      </c>
      <c r="D2778" s="199"/>
      <c r="E2778" s="199"/>
      <c r="F2778" s="199"/>
      <c r="G2778" s="199">
        <v>20.13</v>
      </c>
    </row>
    <row r="2779" s="109" customFormat="1" ht="19.9" customHeight="1" spans="1:7">
      <c r="A2779" s="197" t="s">
        <v>2051</v>
      </c>
      <c r="B2779" s="198" t="s">
        <v>2052</v>
      </c>
      <c r="C2779" s="199">
        <v>4.6</v>
      </c>
      <c r="D2779" s="199"/>
      <c r="E2779" s="199">
        <v>4.6</v>
      </c>
      <c r="F2779" s="199"/>
      <c r="G2779" s="199"/>
    </row>
    <row r="2780" s="109" customFormat="1" ht="19.9" customHeight="1" spans="1:7">
      <c r="A2780" s="197" t="s">
        <v>2055</v>
      </c>
      <c r="B2780" s="198" t="s">
        <v>2056</v>
      </c>
      <c r="C2780" s="199">
        <v>2</v>
      </c>
      <c r="D2780" s="199"/>
      <c r="E2780" s="199">
        <v>2</v>
      </c>
      <c r="F2780" s="199"/>
      <c r="G2780" s="199"/>
    </row>
    <row r="2781" s="109" customFormat="1" ht="19.9" customHeight="1" spans="1:7">
      <c r="A2781" s="197" t="s">
        <v>2057</v>
      </c>
      <c r="B2781" s="198" t="s">
        <v>2058</v>
      </c>
      <c r="C2781" s="199">
        <v>2.6</v>
      </c>
      <c r="D2781" s="199"/>
      <c r="E2781" s="199">
        <v>2.6</v>
      </c>
      <c r="F2781" s="199"/>
      <c r="G2781" s="199"/>
    </row>
    <row r="2782" s="109" customFormat="1" ht="19.9" customHeight="1" spans="1:7">
      <c r="A2782" s="194" t="s">
        <v>2249</v>
      </c>
      <c r="B2782" s="195" t="s">
        <v>2250</v>
      </c>
      <c r="C2782" s="196">
        <v>1785.94</v>
      </c>
      <c r="D2782" s="196">
        <v>1610.65</v>
      </c>
      <c r="E2782" s="196">
        <v>4.37</v>
      </c>
      <c r="F2782" s="196"/>
      <c r="G2782" s="196">
        <v>170.92</v>
      </c>
    </row>
    <row r="2783" s="109" customFormat="1" ht="19.9" customHeight="1" spans="1:7">
      <c r="A2783" s="197" t="s">
        <v>1991</v>
      </c>
      <c r="B2783" s="198" t="s">
        <v>1992</v>
      </c>
      <c r="C2783" s="199">
        <v>1610.65</v>
      </c>
      <c r="D2783" s="199">
        <v>1610.65</v>
      </c>
      <c r="E2783" s="199"/>
      <c r="F2783" s="199"/>
      <c r="G2783" s="199"/>
    </row>
    <row r="2784" s="109" customFormat="1" ht="19.9" customHeight="1" spans="1:7">
      <c r="A2784" s="197" t="s">
        <v>1993</v>
      </c>
      <c r="B2784" s="198" t="s">
        <v>1994</v>
      </c>
      <c r="C2784" s="199">
        <v>189.55</v>
      </c>
      <c r="D2784" s="199">
        <v>189.55</v>
      </c>
      <c r="E2784" s="199"/>
      <c r="F2784" s="199"/>
      <c r="G2784" s="199"/>
    </row>
    <row r="2785" s="109" customFormat="1" ht="19.9" customHeight="1" spans="1:7">
      <c r="A2785" s="197" t="s">
        <v>1995</v>
      </c>
      <c r="B2785" s="198" t="s">
        <v>1996</v>
      </c>
      <c r="C2785" s="199">
        <v>844.99</v>
      </c>
      <c r="D2785" s="199">
        <v>844.99</v>
      </c>
      <c r="E2785" s="199"/>
      <c r="F2785" s="199"/>
      <c r="G2785" s="199"/>
    </row>
    <row r="2786" s="109" customFormat="1" ht="19.9" customHeight="1" spans="1:7">
      <c r="A2786" s="197" t="s">
        <v>1997</v>
      </c>
      <c r="B2786" s="198" t="s">
        <v>1998</v>
      </c>
      <c r="C2786" s="199">
        <v>83.3</v>
      </c>
      <c r="D2786" s="199">
        <v>83.3</v>
      </c>
      <c r="E2786" s="199"/>
      <c r="F2786" s="199"/>
      <c r="G2786" s="199"/>
    </row>
    <row r="2787" s="109" customFormat="1" ht="19.9" customHeight="1" spans="1:7">
      <c r="A2787" s="197" t="s">
        <v>1999</v>
      </c>
      <c r="B2787" s="198" t="s">
        <v>2000</v>
      </c>
      <c r="C2787" s="199">
        <v>25.8</v>
      </c>
      <c r="D2787" s="199">
        <v>25.8</v>
      </c>
      <c r="E2787" s="199"/>
      <c r="F2787" s="199"/>
      <c r="G2787" s="199"/>
    </row>
    <row r="2788" s="109" customFormat="1" ht="19.9" customHeight="1" spans="1:7">
      <c r="A2788" s="197" t="s">
        <v>2001</v>
      </c>
      <c r="B2788" s="198" t="s">
        <v>2002</v>
      </c>
      <c r="C2788" s="199">
        <v>159.67</v>
      </c>
      <c r="D2788" s="199">
        <v>159.67</v>
      </c>
      <c r="E2788" s="199"/>
      <c r="F2788" s="199"/>
      <c r="G2788" s="199"/>
    </row>
    <row r="2789" s="109" customFormat="1" ht="19.9" customHeight="1" spans="1:7">
      <c r="A2789" s="197" t="s">
        <v>2003</v>
      </c>
      <c r="B2789" s="198" t="s">
        <v>2004</v>
      </c>
      <c r="C2789" s="199">
        <v>78.02</v>
      </c>
      <c r="D2789" s="199">
        <v>78.02</v>
      </c>
      <c r="E2789" s="199"/>
      <c r="F2789" s="199"/>
      <c r="G2789" s="199"/>
    </row>
    <row r="2790" s="109" customFormat="1" ht="19.9" customHeight="1" spans="1:7">
      <c r="A2790" s="197" t="s">
        <v>2005</v>
      </c>
      <c r="B2790" s="198" t="s">
        <v>2006</v>
      </c>
      <c r="C2790" s="199">
        <v>15.66</v>
      </c>
      <c r="D2790" s="199">
        <v>15.66</v>
      </c>
      <c r="E2790" s="199"/>
      <c r="F2790" s="199"/>
      <c r="G2790" s="199"/>
    </row>
    <row r="2791" s="109" customFormat="1" ht="19.9" customHeight="1" spans="1:7">
      <c r="A2791" s="197" t="s">
        <v>2007</v>
      </c>
      <c r="B2791" s="198" t="s">
        <v>2008</v>
      </c>
      <c r="C2791" s="199">
        <v>1.98</v>
      </c>
      <c r="D2791" s="199">
        <v>1.98</v>
      </c>
      <c r="E2791" s="199"/>
      <c r="F2791" s="199"/>
      <c r="G2791" s="199"/>
    </row>
    <row r="2792" s="109" customFormat="1" ht="19.9" customHeight="1" spans="1:7">
      <c r="A2792" s="197" t="s">
        <v>2009</v>
      </c>
      <c r="B2792" s="198" t="s">
        <v>2010</v>
      </c>
      <c r="C2792" s="199">
        <v>121.59</v>
      </c>
      <c r="D2792" s="199">
        <v>121.59</v>
      </c>
      <c r="E2792" s="199"/>
      <c r="F2792" s="199"/>
      <c r="G2792" s="199"/>
    </row>
    <row r="2793" s="109" customFormat="1" ht="19.9" customHeight="1" spans="1:7">
      <c r="A2793" s="197" t="s">
        <v>2011</v>
      </c>
      <c r="B2793" s="198" t="s">
        <v>2012</v>
      </c>
      <c r="C2793" s="199">
        <v>9.29</v>
      </c>
      <c r="D2793" s="199">
        <v>9.29</v>
      </c>
      <c r="E2793" s="199"/>
      <c r="F2793" s="199"/>
      <c r="G2793" s="199"/>
    </row>
    <row r="2794" s="109" customFormat="1" ht="19.9" customHeight="1" spans="1:7">
      <c r="A2794" s="197" t="s">
        <v>2013</v>
      </c>
      <c r="B2794" s="198" t="s">
        <v>2014</v>
      </c>
      <c r="C2794" s="199">
        <v>80.8</v>
      </c>
      <c r="D2794" s="199">
        <v>80.8</v>
      </c>
      <c r="E2794" s="199"/>
      <c r="F2794" s="199"/>
      <c r="G2794" s="199"/>
    </row>
    <row r="2795" s="109" customFormat="1" ht="19.9" customHeight="1" spans="1:7">
      <c r="A2795" s="197" t="s">
        <v>2015</v>
      </c>
      <c r="B2795" s="198" t="s">
        <v>2016</v>
      </c>
      <c r="C2795" s="199">
        <v>170.92</v>
      </c>
      <c r="D2795" s="199"/>
      <c r="E2795" s="199"/>
      <c r="F2795" s="199"/>
      <c r="G2795" s="199">
        <v>170.92</v>
      </c>
    </row>
    <row r="2796" s="109" customFormat="1" ht="19.9" customHeight="1" spans="1:7">
      <c r="A2796" s="197" t="s">
        <v>2017</v>
      </c>
      <c r="B2796" s="198" t="s">
        <v>2018</v>
      </c>
      <c r="C2796" s="199">
        <v>7.74</v>
      </c>
      <c r="D2796" s="199"/>
      <c r="E2796" s="199"/>
      <c r="F2796" s="199"/>
      <c r="G2796" s="199">
        <v>7.74</v>
      </c>
    </row>
    <row r="2797" s="109" customFormat="1" ht="19.9" customHeight="1" spans="1:7">
      <c r="A2797" s="197" t="s">
        <v>2019</v>
      </c>
      <c r="B2797" s="198" t="s">
        <v>2020</v>
      </c>
      <c r="C2797" s="199">
        <v>1.72</v>
      </c>
      <c r="D2797" s="199"/>
      <c r="E2797" s="199"/>
      <c r="F2797" s="199"/>
      <c r="G2797" s="199">
        <v>1.72</v>
      </c>
    </row>
    <row r="2798" s="109" customFormat="1" ht="19.9" customHeight="1" spans="1:7">
      <c r="A2798" s="197" t="s">
        <v>2021</v>
      </c>
      <c r="B2798" s="198" t="s">
        <v>2022</v>
      </c>
      <c r="C2798" s="199">
        <v>3.44</v>
      </c>
      <c r="D2798" s="199"/>
      <c r="E2798" s="199"/>
      <c r="F2798" s="199"/>
      <c r="G2798" s="199">
        <v>3.44</v>
      </c>
    </row>
    <row r="2799" s="109" customFormat="1" ht="19.9" customHeight="1" spans="1:7">
      <c r="A2799" s="197" t="s">
        <v>2023</v>
      </c>
      <c r="B2799" s="198" t="s">
        <v>2024</v>
      </c>
      <c r="C2799" s="199">
        <v>1.72</v>
      </c>
      <c r="D2799" s="199"/>
      <c r="E2799" s="199"/>
      <c r="F2799" s="199"/>
      <c r="G2799" s="199">
        <v>1.72</v>
      </c>
    </row>
    <row r="2800" s="109" customFormat="1" ht="19.9" customHeight="1" spans="1:7">
      <c r="A2800" s="197" t="s">
        <v>2025</v>
      </c>
      <c r="B2800" s="198" t="s">
        <v>2026</v>
      </c>
      <c r="C2800" s="199">
        <v>10.75</v>
      </c>
      <c r="D2800" s="199"/>
      <c r="E2800" s="199"/>
      <c r="F2800" s="199"/>
      <c r="G2800" s="199">
        <v>10.75</v>
      </c>
    </row>
    <row r="2801" s="109" customFormat="1" ht="19.9" customHeight="1" spans="1:7">
      <c r="A2801" s="197" t="s">
        <v>2027</v>
      </c>
      <c r="B2801" s="198" t="s">
        <v>2028</v>
      </c>
      <c r="C2801" s="199">
        <v>1.29</v>
      </c>
      <c r="D2801" s="199"/>
      <c r="E2801" s="199"/>
      <c r="F2801" s="199"/>
      <c r="G2801" s="199">
        <v>1.29</v>
      </c>
    </row>
    <row r="2802" s="109" customFormat="1" ht="19.9" customHeight="1" spans="1:7">
      <c r="A2802" s="197" t="s">
        <v>2029</v>
      </c>
      <c r="B2802" s="198" t="s">
        <v>2030</v>
      </c>
      <c r="C2802" s="199">
        <v>25.08</v>
      </c>
      <c r="D2802" s="199"/>
      <c r="E2802" s="199"/>
      <c r="F2802" s="199"/>
      <c r="G2802" s="199">
        <v>25.08</v>
      </c>
    </row>
    <row r="2803" s="109" customFormat="1" ht="19.9" customHeight="1" spans="1:7">
      <c r="A2803" s="197" t="s">
        <v>2031</v>
      </c>
      <c r="B2803" s="198" t="s">
        <v>2032</v>
      </c>
      <c r="C2803" s="199">
        <v>33.54</v>
      </c>
      <c r="D2803" s="199"/>
      <c r="E2803" s="199"/>
      <c r="F2803" s="199"/>
      <c r="G2803" s="199">
        <v>33.54</v>
      </c>
    </row>
    <row r="2804" s="109" customFormat="1" ht="19.9" customHeight="1" spans="1:7">
      <c r="A2804" s="197" t="s">
        <v>2033</v>
      </c>
      <c r="B2804" s="198" t="s">
        <v>2034</v>
      </c>
      <c r="C2804" s="199">
        <v>2.15</v>
      </c>
      <c r="D2804" s="199"/>
      <c r="E2804" s="199"/>
      <c r="F2804" s="199"/>
      <c r="G2804" s="199">
        <v>2.15</v>
      </c>
    </row>
    <row r="2805" s="109" customFormat="1" ht="19.9" customHeight="1" spans="1:7">
      <c r="A2805" s="197" t="s">
        <v>2035</v>
      </c>
      <c r="B2805" s="198" t="s">
        <v>2036</v>
      </c>
      <c r="C2805" s="199">
        <v>2.15</v>
      </c>
      <c r="D2805" s="199"/>
      <c r="E2805" s="199"/>
      <c r="F2805" s="199"/>
      <c r="G2805" s="199">
        <v>2.15</v>
      </c>
    </row>
    <row r="2806" s="109" customFormat="1" ht="19.9" customHeight="1" spans="1:7">
      <c r="A2806" s="197" t="s">
        <v>2037</v>
      </c>
      <c r="B2806" s="198" t="s">
        <v>2038</v>
      </c>
      <c r="C2806" s="199">
        <v>2.58</v>
      </c>
      <c r="D2806" s="199"/>
      <c r="E2806" s="199"/>
      <c r="F2806" s="199"/>
      <c r="G2806" s="199">
        <v>2.58</v>
      </c>
    </row>
    <row r="2807" s="109" customFormat="1" ht="19.9" customHeight="1" spans="1:7">
      <c r="A2807" s="197" t="s">
        <v>2039</v>
      </c>
      <c r="B2807" s="198" t="s">
        <v>2040</v>
      </c>
      <c r="C2807" s="199">
        <v>1.72</v>
      </c>
      <c r="D2807" s="199"/>
      <c r="E2807" s="199"/>
      <c r="F2807" s="199"/>
      <c r="G2807" s="199">
        <v>1.72</v>
      </c>
    </row>
    <row r="2808" s="109" customFormat="1" ht="19.9" customHeight="1" spans="1:7">
      <c r="A2808" s="197" t="s">
        <v>2041</v>
      </c>
      <c r="B2808" s="198" t="s">
        <v>2042</v>
      </c>
      <c r="C2808" s="199">
        <v>2.15</v>
      </c>
      <c r="D2808" s="199"/>
      <c r="E2808" s="199"/>
      <c r="F2808" s="199"/>
      <c r="G2808" s="199">
        <v>2.15</v>
      </c>
    </row>
    <row r="2809" s="109" customFormat="1" ht="19.9" customHeight="1" spans="1:7">
      <c r="A2809" s="197" t="s">
        <v>2043</v>
      </c>
      <c r="B2809" s="198" t="s">
        <v>2044</v>
      </c>
      <c r="C2809" s="199">
        <v>22.08</v>
      </c>
      <c r="D2809" s="199"/>
      <c r="E2809" s="199"/>
      <c r="F2809" s="199"/>
      <c r="G2809" s="199">
        <v>22.08</v>
      </c>
    </row>
    <row r="2810" s="109" customFormat="1" ht="19.9" customHeight="1" spans="1:7">
      <c r="A2810" s="197" t="s">
        <v>2045</v>
      </c>
      <c r="B2810" s="198" t="s">
        <v>2046</v>
      </c>
      <c r="C2810" s="199">
        <v>0.26</v>
      </c>
      <c r="D2810" s="199"/>
      <c r="E2810" s="199"/>
      <c r="F2810" s="199"/>
      <c r="G2810" s="199">
        <v>0.26</v>
      </c>
    </row>
    <row r="2811" s="109" customFormat="1" ht="19.9" customHeight="1" spans="1:7">
      <c r="A2811" s="197" t="s">
        <v>2047</v>
      </c>
      <c r="B2811" s="198" t="s">
        <v>2048</v>
      </c>
      <c r="C2811" s="199">
        <v>32.25</v>
      </c>
      <c r="D2811" s="199"/>
      <c r="E2811" s="199"/>
      <c r="F2811" s="199"/>
      <c r="G2811" s="199">
        <v>32.25</v>
      </c>
    </row>
    <row r="2812" s="109" customFormat="1" ht="19.9" customHeight="1" spans="1:7">
      <c r="A2812" s="197" t="s">
        <v>2049</v>
      </c>
      <c r="B2812" s="198" t="s">
        <v>2050</v>
      </c>
      <c r="C2812" s="199">
        <v>20.3</v>
      </c>
      <c r="D2812" s="199"/>
      <c r="E2812" s="199"/>
      <c r="F2812" s="199"/>
      <c r="G2812" s="199">
        <v>20.3</v>
      </c>
    </row>
    <row r="2813" s="109" customFormat="1" ht="19.9" customHeight="1" spans="1:7">
      <c r="A2813" s="197" t="s">
        <v>2051</v>
      </c>
      <c r="B2813" s="198" t="s">
        <v>2052</v>
      </c>
      <c r="C2813" s="199">
        <v>4.37</v>
      </c>
      <c r="D2813" s="199"/>
      <c r="E2813" s="199">
        <v>4.37</v>
      </c>
      <c r="F2813" s="199"/>
      <c r="G2813" s="199"/>
    </row>
    <row r="2814" s="109" customFormat="1" ht="19.9" customHeight="1" spans="1:7">
      <c r="A2814" s="197" t="s">
        <v>2055</v>
      </c>
      <c r="B2814" s="198" t="s">
        <v>2056</v>
      </c>
      <c r="C2814" s="199">
        <v>1.9</v>
      </c>
      <c r="D2814" s="199"/>
      <c r="E2814" s="199">
        <v>1.9</v>
      </c>
      <c r="F2814" s="199"/>
      <c r="G2814" s="199"/>
    </row>
    <row r="2815" s="109" customFormat="1" ht="19.9" customHeight="1" spans="1:7">
      <c r="A2815" s="197" t="s">
        <v>2057</v>
      </c>
      <c r="B2815" s="198" t="s">
        <v>2058</v>
      </c>
      <c r="C2815" s="199">
        <v>2.47</v>
      </c>
      <c r="D2815" s="199"/>
      <c r="E2815" s="199">
        <v>2.47</v>
      </c>
      <c r="F2815" s="199"/>
      <c r="G2815" s="199"/>
    </row>
    <row r="2816" s="109" customFormat="1" ht="19.9" customHeight="1" spans="1:7">
      <c r="A2816" s="194" t="s">
        <v>2251</v>
      </c>
      <c r="B2816" s="195" t="s">
        <v>2252</v>
      </c>
      <c r="C2816" s="196">
        <v>2236.68</v>
      </c>
      <c r="D2816" s="196">
        <v>2014.91</v>
      </c>
      <c r="E2816" s="196">
        <v>7.59</v>
      </c>
      <c r="F2816" s="196"/>
      <c r="G2816" s="196">
        <v>214.18</v>
      </c>
    </row>
    <row r="2817" s="109" customFormat="1" ht="19.9" customHeight="1" spans="1:7">
      <c r="A2817" s="197" t="s">
        <v>1991</v>
      </c>
      <c r="B2817" s="198" t="s">
        <v>1992</v>
      </c>
      <c r="C2817" s="199">
        <v>2014.91</v>
      </c>
      <c r="D2817" s="199">
        <v>2014.91</v>
      </c>
      <c r="E2817" s="199"/>
      <c r="F2817" s="199"/>
      <c r="G2817" s="199"/>
    </row>
    <row r="2818" s="109" customFormat="1" ht="19.9" customHeight="1" spans="1:7">
      <c r="A2818" s="197" t="s">
        <v>1993</v>
      </c>
      <c r="B2818" s="198" t="s">
        <v>1994</v>
      </c>
      <c r="C2818" s="199">
        <v>203.53</v>
      </c>
      <c r="D2818" s="199">
        <v>203.53</v>
      </c>
      <c r="E2818" s="199"/>
      <c r="F2818" s="199"/>
      <c r="G2818" s="199"/>
    </row>
    <row r="2819" s="109" customFormat="1" ht="19.9" customHeight="1" spans="1:7">
      <c r="A2819" s="197" t="s">
        <v>1995</v>
      </c>
      <c r="B2819" s="198" t="s">
        <v>1996</v>
      </c>
      <c r="C2819" s="199">
        <v>979.31</v>
      </c>
      <c r="D2819" s="199">
        <v>979.31</v>
      </c>
      <c r="E2819" s="199"/>
      <c r="F2819" s="199"/>
      <c r="G2819" s="199"/>
    </row>
    <row r="2820" s="109" customFormat="1" ht="19.9" customHeight="1" spans="1:7">
      <c r="A2820" s="197" t="s">
        <v>1997</v>
      </c>
      <c r="B2820" s="198" t="s">
        <v>1998</v>
      </c>
      <c r="C2820" s="199">
        <v>91.82</v>
      </c>
      <c r="D2820" s="199">
        <v>91.82</v>
      </c>
      <c r="E2820" s="199"/>
      <c r="F2820" s="199"/>
      <c r="G2820" s="199"/>
    </row>
    <row r="2821" s="109" customFormat="1" ht="19.9" customHeight="1" spans="1:7">
      <c r="A2821" s="197" t="s">
        <v>1999</v>
      </c>
      <c r="B2821" s="198" t="s">
        <v>2000</v>
      </c>
      <c r="C2821" s="199">
        <v>30</v>
      </c>
      <c r="D2821" s="199">
        <v>30</v>
      </c>
      <c r="E2821" s="199"/>
      <c r="F2821" s="199"/>
      <c r="G2821" s="199"/>
    </row>
    <row r="2822" s="109" customFormat="1" ht="19.9" customHeight="1" spans="1:7">
      <c r="A2822" s="197" t="s">
        <v>2001</v>
      </c>
      <c r="B2822" s="198" t="s">
        <v>2002</v>
      </c>
      <c r="C2822" s="199">
        <v>176.09</v>
      </c>
      <c r="D2822" s="199">
        <v>176.09</v>
      </c>
      <c r="E2822" s="199"/>
      <c r="F2822" s="199"/>
      <c r="G2822" s="199"/>
    </row>
    <row r="2823" s="109" customFormat="1" ht="19.9" customHeight="1" spans="1:7">
      <c r="A2823" s="197" t="s">
        <v>2003</v>
      </c>
      <c r="B2823" s="198" t="s">
        <v>2004</v>
      </c>
      <c r="C2823" s="199">
        <v>86.06</v>
      </c>
      <c r="D2823" s="199">
        <v>86.06</v>
      </c>
      <c r="E2823" s="199"/>
      <c r="F2823" s="199"/>
      <c r="G2823" s="199"/>
    </row>
    <row r="2824" s="109" customFormat="1" ht="19.9" customHeight="1" spans="1:7">
      <c r="A2824" s="197" t="s">
        <v>2005</v>
      </c>
      <c r="B2824" s="198" t="s">
        <v>2006</v>
      </c>
      <c r="C2824" s="199">
        <v>17.01</v>
      </c>
      <c r="D2824" s="199">
        <v>17.01</v>
      </c>
      <c r="E2824" s="199"/>
      <c r="F2824" s="199"/>
      <c r="G2824" s="199"/>
    </row>
    <row r="2825" s="109" customFormat="1" ht="19.9" customHeight="1" spans="1:7">
      <c r="A2825" s="197" t="s">
        <v>2007</v>
      </c>
      <c r="B2825" s="198" t="s">
        <v>2008</v>
      </c>
      <c r="C2825" s="199">
        <v>2.19</v>
      </c>
      <c r="D2825" s="199">
        <v>2.19</v>
      </c>
      <c r="E2825" s="199"/>
      <c r="F2825" s="199"/>
      <c r="G2825" s="199"/>
    </row>
    <row r="2826" s="109" customFormat="1" ht="19.9" customHeight="1" spans="1:7">
      <c r="A2826" s="197" t="s">
        <v>2009</v>
      </c>
      <c r="B2826" s="198" t="s">
        <v>2010</v>
      </c>
      <c r="C2826" s="199">
        <v>134.12</v>
      </c>
      <c r="D2826" s="199">
        <v>134.12</v>
      </c>
      <c r="E2826" s="199"/>
      <c r="F2826" s="199"/>
      <c r="G2826" s="199"/>
    </row>
    <row r="2827" s="109" customFormat="1" ht="19.9" customHeight="1" spans="1:7">
      <c r="A2827" s="197" t="s">
        <v>2011</v>
      </c>
      <c r="B2827" s="198" t="s">
        <v>2012</v>
      </c>
      <c r="C2827" s="199">
        <v>10.8</v>
      </c>
      <c r="D2827" s="199">
        <v>10.8</v>
      </c>
      <c r="E2827" s="199"/>
      <c r="F2827" s="199"/>
      <c r="G2827" s="199"/>
    </row>
    <row r="2828" s="109" customFormat="1" ht="19.9" customHeight="1" spans="1:7">
      <c r="A2828" s="197" t="s">
        <v>2013</v>
      </c>
      <c r="B2828" s="198" t="s">
        <v>2014</v>
      </c>
      <c r="C2828" s="199">
        <v>283.98</v>
      </c>
      <c r="D2828" s="199">
        <v>283.98</v>
      </c>
      <c r="E2828" s="199"/>
      <c r="F2828" s="199"/>
      <c r="G2828" s="199"/>
    </row>
    <row r="2829" s="109" customFormat="1" ht="19.9" customHeight="1" spans="1:7">
      <c r="A2829" s="197" t="s">
        <v>2015</v>
      </c>
      <c r="B2829" s="198" t="s">
        <v>2016</v>
      </c>
      <c r="C2829" s="199">
        <v>214.18</v>
      </c>
      <c r="D2829" s="199"/>
      <c r="E2829" s="199"/>
      <c r="F2829" s="199"/>
      <c r="G2829" s="199">
        <v>214.18</v>
      </c>
    </row>
    <row r="2830" s="109" customFormat="1" ht="19.9" customHeight="1" spans="1:7">
      <c r="A2830" s="197" t="s">
        <v>2017</v>
      </c>
      <c r="B2830" s="198" t="s">
        <v>2018</v>
      </c>
      <c r="C2830" s="199">
        <v>11.52</v>
      </c>
      <c r="D2830" s="199"/>
      <c r="E2830" s="199"/>
      <c r="F2830" s="199"/>
      <c r="G2830" s="199">
        <v>11.52</v>
      </c>
    </row>
    <row r="2831" s="109" customFormat="1" ht="19.9" customHeight="1" spans="1:7">
      <c r="A2831" s="197" t="s">
        <v>2019</v>
      </c>
      <c r="B2831" s="198" t="s">
        <v>2020</v>
      </c>
      <c r="C2831" s="199">
        <v>2.56</v>
      </c>
      <c r="D2831" s="199"/>
      <c r="E2831" s="199"/>
      <c r="F2831" s="199"/>
      <c r="G2831" s="199">
        <v>2.56</v>
      </c>
    </row>
    <row r="2832" s="109" customFormat="1" ht="19.9" customHeight="1" spans="1:7">
      <c r="A2832" s="197" t="s">
        <v>2021</v>
      </c>
      <c r="B2832" s="198" t="s">
        <v>2022</v>
      </c>
      <c r="C2832" s="199">
        <v>5.12</v>
      </c>
      <c r="D2832" s="199"/>
      <c r="E2832" s="199"/>
      <c r="F2832" s="199"/>
      <c r="G2832" s="199">
        <v>5.12</v>
      </c>
    </row>
    <row r="2833" s="109" customFormat="1" ht="19.9" customHeight="1" spans="1:7">
      <c r="A2833" s="197" t="s">
        <v>2023</v>
      </c>
      <c r="B2833" s="198" t="s">
        <v>2024</v>
      </c>
      <c r="C2833" s="199">
        <v>2.56</v>
      </c>
      <c r="D2833" s="199"/>
      <c r="E2833" s="199"/>
      <c r="F2833" s="199"/>
      <c r="G2833" s="199">
        <v>2.56</v>
      </c>
    </row>
    <row r="2834" s="109" customFormat="1" ht="19.9" customHeight="1" spans="1:7">
      <c r="A2834" s="197" t="s">
        <v>2025</v>
      </c>
      <c r="B2834" s="198" t="s">
        <v>2026</v>
      </c>
      <c r="C2834" s="199">
        <v>16</v>
      </c>
      <c r="D2834" s="199"/>
      <c r="E2834" s="199"/>
      <c r="F2834" s="199"/>
      <c r="G2834" s="199">
        <v>16</v>
      </c>
    </row>
    <row r="2835" s="109" customFormat="1" ht="19.9" customHeight="1" spans="1:7">
      <c r="A2835" s="197" t="s">
        <v>2027</v>
      </c>
      <c r="B2835" s="198" t="s">
        <v>2028</v>
      </c>
      <c r="C2835" s="199">
        <v>1.92</v>
      </c>
      <c r="D2835" s="199"/>
      <c r="E2835" s="199"/>
      <c r="F2835" s="199"/>
      <c r="G2835" s="199">
        <v>1.92</v>
      </c>
    </row>
    <row r="2836" s="109" customFormat="1" ht="19.9" customHeight="1" spans="1:7">
      <c r="A2836" s="197" t="s">
        <v>2029</v>
      </c>
      <c r="B2836" s="198" t="s">
        <v>2030</v>
      </c>
      <c r="C2836" s="199">
        <v>11.55</v>
      </c>
      <c r="D2836" s="199"/>
      <c r="E2836" s="199"/>
      <c r="F2836" s="199"/>
      <c r="G2836" s="199">
        <v>11.55</v>
      </c>
    </row>
    <row r="2837" s="109" customFormat="1" ht="19.9" customHeight="1" spans="1:7">
      <c r="A2837" s="197" t="s">
        <v>2031</v>
      </c>
      <c r="B2837" s="198" t="s">
        <v>2032</v>
      </c>
      <c r="C2837" s="199">
        <v>49.92</v>
      </c>
      <c r="D2837" s="199"/>
      <c r="E2837" s="199"/>
      <c r="F2837" s="199"/>
      <c r="G2837" s="199">
        <v>49.92</v>
      </c>
    </row>
    <row r="2838" s="109" customFormat="1" ht="19.9" customHeight="1" spans="1:7">
      <c r="A2838" s="197" t="s">
        <v>2033</v>
      </c>
      <c r="B2838" s="198" t="s">
        <v>2034</v>
      </c>
      <c r="C2838" s="199">
        <v>3.2</v>
      </c>
      <c r="D2838" s="199"/>
      <c r="E2838" s="199"/>
      <c r="F2838" s="199"/>
      <c r="G2838" s="199">
        <v>3.2</v>
      </c>
    </row>
    <row r="2839" s="109" customFormat="1" ht="19.9" customHeight="1" spans="1:7">
      <c r="A2839" s="197" t="s">
        <v>2035</v>
      </c>
      <c r="B2839" s="198" t="s">
        <v>2036</v>
      </c>
      <c r="C2839" s="199">
        <v>3.2</v>
      </c>
      <c r="D2839" s="199"/>
      <c r="E2839" s="199"/>
      <c r="F2839" s="199"/>
      <c r="G2839" s="199">
        <v>3.2</v>
      </c>
    </row>
    <row r="2840" s="109" customFormat="1" ht="19.9" customHeight="1" spans="1:7">
      <c r="A2840" s="197" t="s">
        <v>2037</v>
      </c>
      <c r="B2840" s="198" t="s">
        <v>2038</v>
      </c>
      <c r="C2840" s="199">
        <v>3.84</v>
      </c>
      <c r="D2840" s="199"/>
      <c r="E2840" s="199"/>
      <c r="F2840" s="199"/>
      <c r="G2840" s="199">
        <v>3.84</v>
      </c>
    </row>
    <row r="2841" s="109" customFormat="1" ht="19.9" customHeight="1" spans="1:7">
      <c r="A2841" s="197" t="s">
        <v>2039</v>
      </c>
      <c r="B2841" s="198" t="s">
        <v>2040</v>
      </c>
      <c r="C2841" s="199">
        <v>2.56</v>
      </c>
      <c r="D2841" s="199"/>
      <c r="E2841" s="199"/>
      <c r="F2841" s="199"/>
      <c r="G2841" s="199">
        <v>2.56</v>
      </c>
    </row>
    <row r="2842" s="109" customFormat="1" ht="19.9" customHeight="1" spans="1:7">
      <c r="A2842" s="197" t="s">
        <v>2041</v>
      </c>
      <c r="B2842" s="198" t="s">
        <v>2042</v>
      </c>
      <c r="C2842" s="199">
        <v>3.2</v>
      </c>
      <c r="D2842" s="199"/>
      <c r="E2842" s="199"/>
      <c r="F2842" s="199"/>
      <c r="G2842" s="199">
        <v>3.2</v>
      </c>
    </row>
    <row r="2843" s="109" customFormat="1" ht="19.9" customHeight="1" spans="1:7">
      <c r="A2843" s="197" t="s">
        <v>2043</v>
      </c>
      <c r="B2843" s="198" t="s">
        <v>2044</v>
      </c>
      <c r="C2843" s="199">
        <v>25.23</v>
      </c>
      <c r="D2843" s="199"/>
      <c r="E2843" s="199"/>
      <c r="F2843" s="199"/>
      <c r="G2843" s="199">
        <v>25.23</v>
      </c>
    </row>
    <row r="2844" s="109" customFormat="1" ht="19.9" customHeight="1" spans="1:7">
      <c r="A2844" s="197" t="s">
        <v>2045</v>
      </c>
      <c r="B2844" s="198" t="s">
        <v>2046</v>
      </c>
      <c r="C2844" s="199">
        <v>0.38</v>
      </c>
      <c r="D2844" s="199"/>
      <c r="E2844" s="199"/>
      <c r="F2844" s="199"/>
      <c r="G2844" s="199">
        <v>0.38</v>
      </c>
    </row>
    <row r="2845" s="109" customFormat="1" ht="19.9" customHeight="1" spans="1:7">
      <c r="A2845" s="197" t="s">
        <v>2047</v>
      </c>
      <c r="B2845" s="198" t="s">
        <v>2048</v>
      </c>
      <c r="C2845" s="199">
        <v>48</v>
      </c>
      <c r="D2845" s="199"/>
      <c r="E2845" s="199"/>
      <c r="F2845" s="199"/>
      <c r="G2845" s="199">
        <v>48</v>
      </c>
    </row>
    <row r="2846" s="109" customFormat="1" ht="19.9" customHeight="1" spans="1:7">
      <c r="A2846" s="197" t="s">
        <v>2049</v>
      </c>
      <c r="B2846" s="198" t="s">
        <v>2050</v>
      </c>
      <c r="C2846" s="199">
        <v>23.42</v>
      </c>
      <c r="D2846" s="199"/>
      <c r="E2846" s="199"/>
      <c r="F2846" s="199"/>
      <c r="G2846" s="199">
        <v>23.42</v>
      </c>
    </row>
    <row r="2847" s="109" customFormat="1" ht="19.9" customHeight="1" spans="1:7">
      <c r="A2847" s="197" t="s">
        <v>2051</v>
      </c>
      <c r="B2847" s="198" t="s">
        <v>2052</v>
      </c>
      <c r="C2847" s="199">
        <v>7.59</v>
      </c>
      <c r="D2847" s="199"/>
      <c r="E2847" s="199">
        <v>7.59</v>
      </c>
      <c r="F2847" s="199"/>
      <c r="G2847" s="199"/>
    </row>
    <row r="2848" s="109" customFormat="1" ht="19.9" customHeight="1" spans="1:7">
      <c r="A2848" s="197" t="s">
        <v>2055</v>
      </c>
      <c r="B2848" s="198" t="s">
        <v>2056</v>
      </c>
      <c r="C2848" s="199">
        <v>3.3</v>
      </c>
      <c r="D2848" s="199"/>
      <c r="E2848" s="199">
        <v>3.3</v>
      </c>
      <c r="F2848" s="199"/>
      <c r="G2848" s="199"/>
    </row>
    <row r="2849" s="109" customFormat="1" ht="19.9" customHeight="1" spans="1:7">
      <c r="A2849" s="197" t="s">
        <v>2057</v>
      </c>
      <c r="B2849" s="198" t="s">
        <v>2058</v>
      </c>
      <c r="C2849" s="199">
        <v>4.29</v>
      </c>
      <c r="D2849" s="199"/>
      <c r="E2849" s="199">
        <v>4.29</v>
      </c>
      <c r="F2849" s="199"/>
      <c r="G2849" s="199"/>
    </row>
    <row r="2850" s="109" customFormat="1" ht="19.9" customHeight="1" spans="1:7">
      <c r="A2850" s="194" t="s">
        <v>2253</v>
      </c>
      <c r="B2850" s="195" t="s">
        <v>2254</v>
      </c>
      <c r="C2850" s="196">
        <v>2047.34</v>
      </c>
      <c r="D2850" s="196">
        <v>1864.74</v>
      </c>
      <c r="E2850" s="196">
        <v>4.37</v>
      </c>
      <c r="F2850" s="196"/>
      <c r="G2850" s="196">
        <v>178.24</v>
      </c>
    </row>
    <row r="2851" s="109" customFormat="1" ht="19.9" customHeight="1" spans="1:7">
      <c r="A2851" s="197" t="s">
        <v>1991</v>
      </c>
      <c r="B2851" s="198" t="s">
        <v>1992</v>
      </c>
      <c r="C2851" s="199">
        <v>1864.74</v>
      </c>
      <c r="D2851" s="199">
        <v>1864.74</v>
      </c>
      <c r="E2851" s="199"/>
      <c r="F2851" s="199"/>
      <c r="G2851" s="199"/>
    </row>
    <row r="2852" s="109" customFormat="1" ht="19.9" customHeight="1" spans="1:7">
      <c r="A2852" s="197" t="s">
        <v>1993</v>
      </c>
      <c r="B2852" s="198" t="s">
        <v>1994</v>
      </c>
      <c r="C2852" s="199">
        <v>208.61</v>
      </c>
      <c r="D2852" s="199">
        <v>208.61</v>
      </c>
      <c r="E2852" s="199"/>
      <c r="F2852" s="199"/>
      <c r="G2852" s="199"/>
    </row>
    <row r="2853" s="109" customFormat="1" ht="19.9" customHeight="1" spans="1:7">
      <c r="A2853" s="197" t="s">
        <v>1995</v>
      </c>
      <c r="B2853" s="198" t="s">
        <v>1996</v>
      </c>
      <c r="C2853" s="199">
        <v>989.09</v>
      </c>
      <c r="D2853" s="199">
        <v>989.09</v>
      </c>
      <c r="E2853" s="199"/>
      <c r="F2853" s="199"/>
      <c r="G2853" s="199"/>
    </row>
    <row r="2854" s="109" customFormat="1" ht="19.9" customHeight="1" spans="1:7">
      <c r="A2854" s="197" t="s">
        <v>1997</v>
      </c>
      <c r="B2854" s="198" t="s">
        <v>1998</v>
      </c>
      <c r="C2854" s="199">
        <v>95.14</v>
      </c>
      <c r="D2854" s="199">
        <v>95.14</v>
      </c>
      <c r="E2854" s="199"/>
      <c r="F2854" s="199"/>
      <c r="G2854" s="199"/>
    </row>
    <row r="2855" s="109" customFormat="1" ht="19.9" customHeight="1" spans="1:7">
      <c r="A2855" s="197" t="s">
        <v>1999</v>
      </c>
      <c r="B2855" s="198" t="s">
        <v>2000</v>
      </c>
      <c r="C2855" s="199">
        <v>30</v>
      </c>
      <c r="D2855" s="199">
        <v>30</v>
      </c>
      <c r="E2855" s="199"/>
      <c r="F2855" s="199"/>
      <c r="G2855" s="199"/>
    </row>
    <row r="2856" s="109" customFormat="1" ht="19.9" customHeight="1" spans="1:7">
      <c r="A2856" s="197" t="s">
        <v>2001</v>
      </c>
      <c r="B2856" s="198" t="s">
        <v>2002</v>
      </c>
      <c r="C2856" s="199">
        <v>185.72</v>
      </c>
      <c r="D2856" s="199">
        <v>185.72</v>
      </c>
      <c r="E2856" s="199"/>
      <c r="F2856" s="199"/>
      <c r="G2856" s="199"/>
    </row>
    <row r="2857" s="109" customFormat="1" ht="19.9" customHeight="1" spans="1:7">
      <c r="A2857" s="197" t="s">
        <v>2003</v>
      </c>
      <c r="B2857" s="198" t="s">
        <v>2004</v>
      </c>
      <c r="C2857" s="199">
        <v>90.78</v>
      </c>
      <c r="D2857" s="199">
        <v>90.78</v>
      </c>
      <c r="E2857" s="199"/>
      <c r="F2857" s="199"/>
      <c r="G2857" s="199"/>
    </row>
    <row r="2858" s="109" customFormat="1" ht="19.9" customHeight="1" spans="1:7">
      <c r="A2858" s="197" t="s">
        <v>2005</v>
      </c>
      <c r="B2858" s="198" t="s">
        <v>2006</v>
      </c>
      <c r="C2858" s="199">
        <v>17.55</v>
      </c>
      <c r="D2858" s="199">
        <v>17.55</v>
      </c>
      <c r="E2858" s="199"/>
      <c r="F2858" s="199"/>
      <c r="G2858" s="199"/>
    </row>
    <row r="2859" s="109" customFormat="1" ht="19.9" customHeight="1" spans="1:7">
      <c r="A2859" s="197" t="s">
        <v>2007</v>
      </c>
      <c r="B2859" s="198" t="s">
        <v>2008</v>
      </c>
      <c r="C2859" s="199">
        <v>2.39</v>
      </c>
      <c r="D2859" s="199">
        <v>2.39</v>
      </c>
      <c r="E2859" s="199"/>
      <c r="F2859" s="199"/>
      <c r="G2859" s="199"/>
    </row>
    <row r="2860" s="109" customFormat="1" ht="19.9" customHeight="1" spans="1:7">
      <c r="A2860" s="197" t="s">
        <v>2009</v>
      </c>
      <c r="B2860" s="198" t="s">
        <v>2010</v>
      </c>
      <c r="C2860" s="199">
        <v>141.48</v>
      </c>
      <c r="D2860" s="199">
        <v>141.48</v>
      </c>
      <c r="E2860" s="199"/>
      <c r="F2860" s="199"/>
      <c r="G2860" s="199"/>
    </row>
    <row r="2861" s="109" customFormat="1" ht="19.9" customHeight="1" spans="1:7">
      <c r="A2861" s="197" t="s">
        <v>2011</v>
      </c>
      <c r="B2861" s="198" t="s">
        <v>2012</v>
      </c>
      <c r="C2861" s="199">
        <v>10.8</v>
      </c>
      <c r="D2861" s="199">
        <v>10.8</v>
      </c>
      <c r="E2861" s="199"/>
      <c r="F2861" s="199"/>
      <c r="G2861" s="199"/>
    </row>
    <row r="2862" s="109" customFormat="1" ht="19.9" customHeight="1" spans="1:7">
      <c r="A2862" s="197" t="s">
        <v>2013</v>
      </c>
      <c r="B2862" s="198" t="s">
        <v>2014</v>
      </c>
      <c r="C2862" s="199">
        <v>93.18</v>
      </c>
      <c r="D2862" s="199">
        <v>93.18</v>
      </c>
      <c r="E2862" s="199"/>
      <c r="F2862" s="199"/>
      <c r="G2862" s="199"/>
    </row>
    <row r="2863" s="109" customFormat="1" ht="19.9" customHeight="1" spans="1:7">
      <c r="A2863" s="197" t="s">
        <v>2015</v>
      </c>
      <c r="B2863" s="198" t="s">
        <v>2016</v>
      </c>
      <c r="C2863" s="199">
        <v>178.24</v>
      </c>
      <c r="D2863" s="199"/>
      <c r="E2863" s="199"/>
      <c r="F2863" s="199"/>
      <c r="G2863" s="199">
        <v>178.24</v>
      </c>
    </row>
    <row r="2864" s="109" customFormat="1" ht="19.9" customHeight="1" spans="1:7">
      <c r="A2864" s="197" t="s">
        <v>2017</v>
      </c>
      <c r="B2864" s="198" t="s">
        <v>2018</v>
      </c>
      <c r="C2864" s="199">
        <v>9</v>
      </c>
      <c r="D2864" s="199"/>
      <c r="E2864" s="199"/>
      <c r="F2864" s="199"/>
      <c r="G2864" s="199">
        <v>9</v>
      </c>
    </row>
    <row r="2865" s="109" customFormat="1" ht="19.9" customHeight="1" spans="1:7">
      <c r="A2865" s="197" t="s">
        <v>2019</v>
      </c>
      <c r="B2865" s="198" t="s">
        <v>2020</v>
      </c>
      <c r="C2865" s="199">
        <v>2</v>
      </c>
      <c r="D2865" s="199"/>
      <c r="E2865" s="199"/>
      <c r="F2865" s="199"/>
      <c r="G2865" s="199">
        <v>2</v>
      </c>
    </row>
    <row r="2866" s="109" customFormat="1" ht="19.9" customHeight="1" spans="1:7">
      <c r="A2866" s="197" t="s">
        <v>2021</v>
      </c>
      <c r="B2866" s="198" t="s">
        <v>2022</v>
      </c>
      <c r="C2866" s="199">
        <v>4</v>
      </c>
      <c r="D2866" s="199"/>
      <c r="E2866" s="199"/>
      <c r="F2866" s="199"/>
      <c r="G2866" s="199">
        <v>4</v>
      </c>
    </row>
    <row r="2867" s="109" customFormat="1" ht="19.9" customHeight="1" spans="1:7">
      <c r="A2867" s="197" t="s">
        <v>2023</v>
      </c>
      <c r="B2867" s="198" t="s">
        <v>2024</v>
      </c>
      <c r="C2867" s="199">
        <v>2</v>
      </c>
      <c r="D2867" s="199"/>
      <c r="E2867" s="199"/>
      <c r="F2867" s="199"/>
      <c r="G2867" s="199">
        <v>2</v>
      </c>
    </row>
    <row r="2868" s="109" customFormat="1" ht="19.9" customHeight="1" spans="1:7">
      <c r="A2868" s="197" t="s">
        <v>2025</v>
      </c>
      <c r="B2868" s="198" t="s">
        <v>2026</v>
      </c>
      <c r="C2868" s="199">
        <v>12.5</v>
      </c>
      <c r="D2868" s="199"/>
      <c r="E2868" s="199"/>
      <c r="F2868" s="199"/>
      <c r="G2868" s="199">
        <v>12.5</v>
      </c>
    </row>
    <row r="2869" s="109" customFormat="1" ht="19.9" customHeight="1" spans="1:7">
      <c r="A2869" s="197" t="s">
        <v>2027</v>
      </c>
      <c r="B2869" s="198" t="s">
        <v>2028</v>
      </c>
      <c r="C2869" s="199">
        <v>1.5</v>
      </c>
      <c r="D2869" s="199"/>
      <c r="E2869" s="199"/>
      <c r="F2869" s="199"/>
      <c r="G2869" s="199">
        <v>1.5</v>
      </c>
    </row>
    <row r="2870" s="109" customFormat="1" ht="19.9" customHeight="1" spans="1:7">
      <c r="A2870" s="197" t="s">
        <v>2029</v>
      </c>
      <c r="B2870" s="198" t="s">
        <v>2030</v>
      </c>
      <c r="C2870" s="199">
        <v>10.94</v>
      </c>
      <c r="D2870" s="199"/>
      <c r="E2870" s="199"/>
      <c r="F2870" s="199"/>
      <c r="G2870" s="199">
        <v>10.94</v>
      </c>
    </row>
    <row r="2871" s="109" customFormat="1" ht="19.9" customHeight="1" spans="1:7">
      <c r="A2871" s="197" t="s">
        <v>2031</v>
      </c>
      <c r="B2871" s="198" t="s">
        <v>2032</v>
      </c>
      <c r="C2871" s="199">
        <v>39</v>
      </c>
      <c r="D2871" s="199"/>
      <c r="E2871" s="199"/>
      <c r="F2871" s="199"/>
      <c r="G2871" s="199">
        <v>39</v>
      </c>
    </row>
    <row r="2872" s="109" customFormat="1" ht="19.9" customHeight="1" spans="1:7">
      <c r="A2872" s="197" t="s">
        <v>2033</v>
      </c>
      <c r="B2872" s="198" t="s">
        <v>2034</v>
      </c>
      <c r="C2872" s="199">
        <v>2.5</v>
      </c>
      <c r="D2872" s="199"/>
      <c r="E2872" s="199"/>
      <c r="F2872" s="199"/>
      <c r="G2872" s="199">
        <v>2.5</v>
      </c>
    </row>
    <row r="2873" s="109" customFormat="1" ht="19.9" customHeight="1" spans="1:7">
      <c r="A2873" s="197" t="s">
        <v>2035</v>
      </c>
      <c r="B2873" s="198" t="s">
        <v>2036</v>
      </c>
      <c r="C2873" s="199">
        <v>2.5</v>
      </c>
      <c r="D2873" s="199"/>
      <c r="E2873" s="199"/>
      <c r="F2873" s="199"/>
      <c r="G2873" s="199">
        <v>2.5</v>
      </c>
    </row>
    <row r="2874" s="109" customFormat="1" ht="19.9" customHeight="1" spans="1:7">
      <c r="A2874" s="197" t="s">
        <v>2037</v>
      </c>
      <c r="B2874" s="198" t="s">
        <v>2038</v>
      </c>
      <c r="C2874" s="199">
        <v>3</v>
      </c>
      <c r="D2874" s="199"/>
      <c r="E2874" s="199"/>
      <c r="F2874" s="199"/>
      <c r="G2874" s="199">
        <v>3</v>
      </c>
    </row>
    <row r="2875" s="109" customFormat="1" ht="19.9" customHeight="1" spans="1:7">
      <c r="A2875" s="197" t="s">
        <v>2039</v>
      </c>
      <c r="B2875" s="198" t="s">
        <v>2040</v>
      </c>
      <c r="C2875" s="199">
        <v>2</v>
      </c>
      <c r="D2875" s="199"/>
      <c r="E2875" s="199"/>
      <c r="F2875" s="199"/>
      <c r="G2875" s="199">
        <v>2</v>
      </c>
    </row>
    <row r="2876" s="109" customFormat="1" ht="19.9" customHeight="1" spans="1:7">
      <c r="A2876" s="197" t="s">
        <v>2041</v>
      </c>
      <c r="B2876" s="198" t="s">
        <v>2042</v>
      </c>
      <c r="C2876" s="199">
        <v>2.5</v>
      </c>
      <c r="D2876" s="199"/>
      <c r="E2876" s="199"/>
      <c r="F2876" s="199"/>
      <c r="G2876" s="199">
        <v>2.5</v>
      </c>
    </row>
    <row r="2877" s="109" customFormat="1" ht="19.9" customHeight="1" spans="1:7">
      <c r="A2877" s="197" t="s">
        <v>2043</v>
      </c>
      <c r="B2877" s="198" t="s">
        <v>2044</v>
      </c>
      <c r="C2877" s="199">
        <v>25.15</v>
      </c>
      <c r="D2877" s="199"/>
      <c r="E2877" s="199"/>
      <c r="F2877" s="199"/>
      <c r="G2877" s="199">
        <v>25.15</v>
      </c>
    </row>
    <row r="2878" s="109" customFormat="1" ht="19.9" customHeight="1" spans="1:7">
      <c r="A2878" s="197" t="s">
        <v>2045</v>
      </c>
      <c r="B2878" s="198" t="s">
        <v>2046</v>
      </c>
      <c r="C2878" s="199">
        <v>0.3</v>
      </c>
      <c r="D2878" s="199"/>
      <c r="E2878" s="199"/>
      <c r="F2878" s="199"/>
      <c r="G2878" s="199">
        <v>0.3</v>
      </c>
    </row>
    <row r="2879" s="109" customFormat="1" ht="19.9" customHeight="1" spans="1:7">
      <c r="A2879" s="197" t="s">
        <v>2047</v>
      </c>
      <c r="B2879" s="198" t="s">
        <v>2048</v>
      </c>
      <c r="C2879" s="199">
        <v>37.5</v>
      </c>
      <c r="D2879" s="199"/>
      <c r="E2879" s="199"/>
      <c r="F2879" s="199"/>
      <c r="G2879" s="199">
        <v>37.5</v>
      </c>
    </row>
    <row r="2880" s="109" customFormat="1" ht="19.9" customHeight="1" spans="1:7">
      <c r="A2880" s="197" t="s">
        <v>2049</v>
      </c>
      <c r="B2880" s="198" t="s">
        <v>2050</v>
      </c>
      <c r="C2880" s="199">
        <v>21.85</v>
      </c>
      <c r="D2880" s="199"/>
      <c r="E2880" s="199"/>
      <c r="F2880" s="199"/>
      <c r="G2880" s="199">
        <v>21.85</v>
      </c>
    </row>
    <row r="2881" s="109" customFormat="1" ht="19.9" customHeight="1" spans="1:7">
      <c r="A2881" s="197" t="s">
        <v>2051</v>
      </c>
      <c r="B2881" s="198" t="s">
        <v>2052</v>
      </c>
      <c r="C2881" s="199">
        <v>4.37</v>
      </c>
      <c r="D2881" s="199"/>
      <c r="E2881" s="199">
        <v>4.37</v>
      </c>
      <c r="F2881" s="199"/>
      <c r="G2881" s="199"/>
    </row>
    <row r="2882" s="109" customFormat="1" ht="19.9" customHeight="1" spans="1:7">
      <c r="A2882" s="197" t="s">
        <v>2055</v>
      </c>
      <c r="B2882" s="198" t="s">
        <v>2056</v>
      </c>
      <c r="C2882" s="199">
        <v>1.9</v>
      </c>
      <c r="D2882" s="199"/>
      <c r="E2882" s="199">
        <v>1.9</v>
      </c>
      <c r="F2882" s="199"/>
      <c r="G2882" s="199"/>
    </row>
    <row r="2883" s="109" customFormat="1" ht="19.9" customHeight="1" spans="1:7">
      <c r="A2883" s="197" t="s">
        <v>2057</v>
      </c>
      <c r="B2883" s="198" t="s">
        <v>2058</v>
      </c>
      <c r="C2883" s="199">
        <v>2.47</v>
      </c>
      <c r="D2883" s="199"/>
      <c r="E2883" s="199">
        <v>2.47</v>
      </c>
      <c r="F2883" s="199"/>
      <c r="G2883" s="199"/>
    </row>
    <row r="2884" s="109" customFormat="1" ht="19.9" customHeight="1" spans="1:7">
      <c r="A2884" s="194" t="s">
        <v>2255</v>
      </c>
      <c r="B2884" s="195" t="s">
        <v>2256</v>
      </c>
      <c r="C2884" s="196">
        <v>2142.57</v>
      </c>
      <c r="D2884" s="196">
        <v>1678.11</v>
      </c>
      <c r="E2884" s="196"/>
      <c r="F2884" s="196"/>
      <c r="G2884" s="196">
        <v>464.47</v>
      </c>
    </row>
    <row r="2885" s="109" customFormat="1" ht="19.9" customHeight="1" spans="1:7">
      <c r="A2885" s="197" t="s">
        <v>1991</v>
      </c>
      <c r="B2885" s="198" t="s">
        <v>1992</v>
      </c>
      <c r="C2885" s="199">
        <v>1678.11</v>
      </c>
      <c r="D2885" s="199">
        <v>1678.11</v>
      </c>
      <c r="E2885" s="199"/>
      <c r="F2885" s="199"/>
      <c r="G2885" s="199"/>
    </row>
    <row r="2886" s="109" customFormat="1" ht="19.9" customHeight="1" spans="1:7">
      <c r="A2886" s="197" t="s">
        <v>1993</v>
      </c>
      <c r="B2886" s="198" t="s">
        <v>1994</v>
      </c>
      <c r="C2886" s="199">
        <v>484.01</v>
      </c>
      <c r="D2886" s="199">
        <v>484.01</v>
      </c>
      <c r="E2886" s="199"/>
      <c r="F2886" s="199"/>
      <c r="G2886" s="199"/>
    </row>
    <row r="2887" s="109" customFormat="1" ht="19.9" customHeight="1" spans="1:7">
      <c r="A2887" s="197" t="s">
        <v>1995</v>
      </c>
      <c r="B2887" s="198" t="s">
        <v>1996</v>
      </c>
      <c r="C2887" s="199">
        <v>422.76</v>
      </c>
      <c r="D2887" s="199">
        <v>422.76</v>
      </c>
      <c r="E2887" s="199"/>
      <c r="F2887" s="199"/>
      <c r="G2887" s="199"/>
    </row>
    <row r="2888" s="109" customFormat="1" ht="19.9" customHeight="1" spans="1:7">
      <c r="A2888" s="197" t="s">
        <v>1997</v>
      </c>
      <c r="B2888" s="198" t="s">
        <v>1998</v>
      </c>
      <c r="C2888" s="199">
        <v>365.73</v>
      </c>
      <c r="D2888" s="199">
        <v>365.73</v>
      </c>
      <c r="E2888" s="199"/>
      <c r="F2888" s="199"/>
      <c r="G2888" s="199"/>
    </row>
    <row r="2889" s="109" customFormat="1" ht="19.9" customHeight="1" spans="1:7">
      <c r="A2889" s="197" t="s">
        <v>1999</v>
      </c>
      <c r="B2889" s="198" t="s">
        <v>2000</v>
      </c>
      <c r="C2889" s="199">
        <v>112.2</v>
      </c>
      <c r="D2889" s="199">
        <v>112.2</v>
      </c>
      <c r="E2889" s="199"/>
      <c r="F2889" s="199"/>
      <c r="G2889" s="199"/>
    </row>
    <row r="2890" s="109" customFormat="1" ht="19.9" customHeight="1" spans="1:7">
      <c r="A2890" s="197" t="s">
        <v>2001</v>
      </c>
      <c r="B2890" s="198" t="s">
        <v>2002</v>
      </c>
      <c r="C2890" s="199">
        <v>65.89</v>
      </c>
      <c r="D2890" s="199">
        <v>65.89</v>
      </c>
      <c r="E2890" s="199"/>
      <c r="F2890" s="199"/>
      <c r="G2890" s="199"/>
    </row>
    <row r="2891" s="109" customFormat="1" ht="19.9" customHeight="1" spans="1:7">
      <c r="A2891" s="197" t="s">
        <v>2003</v>
      </c>
      <c r="B2891" s="198" t="s">
        <v>2004</v>
      </c>
      <c r="C2891" s="199">
        <v>31.71</v>
      </c>
      <c r="D2891" s="199">
        <v>31.71</v>
      </c>
      <c r="E2891" s="199"/>
      <c r="F2891" s="199"/>
      <c r="G2891" s="199"/>
    </row>
    <row r="2892" s="109" customFormat="1" ht="19.9" customHeight="1" spans="1:7">
      <c r="A2892" s="197" t="s">
        <v>2007</v>
      </c>
      <c r="B2892" s="198" t="s">
        <v>2008</v>
      </c>
      <c r="C2892" s="199">
        <v>2.47</v>
      </c>
      <c r="D2892" s="199">
        <v>2.47</v>
      </c>
      <c r="E2892" s="199"/>
      <c r="F2892" s="199"/>
      <c r="G2892" s="199"/>
    </row>
    <row r="2893" s="109" customFormat="1" ht="19.9" customHeight="1" spans="1:7">
      <c r="A2893" s="197" t="s">
        <v>2009</v>
      </c>
      <c r="B2893" s="198" t="s">
        <v>2010</v>
      </c>
      <c r="C2893" s="199">
        <v>128.82</v>
      </c>
      <c r="D2893" s="199">
        <v>128.82</v>
      </c>
      <c r="E2893" s="199"/>
      <c r="F2893" s="199"/>
      <c r="G2893" s="199"/>
    </row>
    <row r="2894" s="109" customFormat="1" ht="19.9" customHeight="1" spans="1:7">
      <c r="A2894" s="197" t="s">
        <v>2011</v>
      </c>
      <c r="B2894" s="198" t="s">
        <v>2012</v>
      </c>
      <c r="C2894" s="199">
        <v>64.51</v>
      </c>
      <c r="D2894" s="199">
        <v>64.51</v>
      </c>
      <c r="E2894" s="199"/>
      <c r="F2894" s="199"/>
      <c r="G2894" s="199"/>
    </row>
    <row r="2895" s="109" customFormat="1" ht="19.9" customHeight="1" spans="1:7">
      <c r="A2895" s="197" t="s">
        <v>2015</v>
      </c>
      <c r="B2895" s="198" t="s">
        <v>2016</v>
      </c>
      <c r="C2895" s="199">
        <v>464.47</v>
      </c>
      <c r="D2895" s="199"/>
      <c r="E2895" s="199"/>
      <c r="F2895" s="199"/>
      <c r="G2895" s="199">
        <v>464.47</v>
      </c>
    </row>
    <row r="2896" s="109" customFormat="1" ht="19.9" customHeight="1" spans="1:7">
      <c r="A2896" s="197" t="s">
        <v>2019</v>
      </c>
      <c r="B2896" s="198" t="s">
        <v>2020</v>
      </c>
      <c r="C2896" s="199">
        <v>7.2</v>
      </c>
      <c r="D2896" s="199"/>
      <c r="E2896" s="199"/>
      <c r="F2896" s="199"/>
      <c r="G2896" s="199">
        <v>7.2</v>
      </c>
    </row>
    <row r="2897" s="109" customFormat="1" ht="19.9" customHeight="1" spans="1:7">
      <c r="A2897" s="197" t="s">
        <v>2023</v>
      </c>
      <c r="B2897" s="198" t="s">
        <v>2024</v>
      </c>
      <c r="C2897" s="199">
        <v>2.88</v>
      </c>
      <c r="D2897" s="199"/>
      <c r="E2897" s="199"/>
      <c r="F2897" s="199"/>
      <c r="G2897" s="199">
        <v>2.88</v>
      </c>
    </row>
    <row r="2898" s="109" customFormat="1" ht="19.9" customHeight="1" spans="1:7">
      <c r="A2898" s="197" t="s">
        <v>2025</v>
      </c>
      <c r="B2898" s="198" t="s">
        <v>2026</v>
      </c>
      <c r="C2898" s="199">
        <v>11.52</v>
      </c>
      <c r="D2898" s="199"/>
      <c r="E2898" s="199"/>
      <c r="F2898" s="199"/>
      <c r="G2898" s="199">
        <v>11.52</v>
      </c>
    </row>
    <row r="2899" s="109" customFormat="1" ht="19.9" customHeight="1" spans="1:7">
      <c r="A2899" s="197" t="s">
        <v>2027</v>
      </c>
      <c r="B2899" s="198" t="s">
        <v>2028</v>
      </c>
      <c r="C2899" s="199">
        <v>11.52</v>
      </c>
      <c r="D2899" s="199"/>
      <c r="E2899" s="199"/>
      <c r="F2899" s="199"/>
      <c r="G2899" s="199">
        <v>11.52</v>
      </c>
    </row>
    <row r="2900" s="109" customFormat="1" ht="19.9" customHeight="1" spans="1:7">
      <c r="A2900" s="197" t="s">
        <v>2029</v>
      </c>
      <c r="B2900" s="198" t="s">
        <v>2030</v>
      </c>
      <c r="C2900" s="199">
        <v>64.8</v>
      </c>
      <c r="D2900" s="199"/>
      <c r="E2900" s="199"/>
      <c r="F2900" s="199"/>
      <c r="G2900" s="199">
        <v>64.8</v>
      </c>
    </row>
    <row r="2901" s="109" customFormat="1" ht="19.9" customHeight="1" spans="1:7">
      <c r="A2901" s="197" t="s">
        <v>2257</v>
      </c>
      <c r="B2901" s="198" t="s">
        <v>2258</v>
      </c>
      <c r="C2901" s="199">
        <v>7.2</v>
      </c>
      <c r="D2901" s="199"/>
      <c r="E2901" s="199"/>
      <c r="F2901" s="199"/>
      <c r="G2901" s="199">
        <v>7.2</v>
      </c>
    </row>
    <row r="2902" s="109" customFormat="1" ht="19.9" customHeight="1" spans="1:7">
      <c r="A2902" s="197" t="s">
        <v>2031</v>
      </c>
      <c r="B2902" s="198" t="s">
        <v>2032</v>
      </c>
      <c r="C2902" s="199">
        <v>72</v>
      </c>
      <c r="D2902" s="199"/>
      <c r="E2902" s="199"/>
      <c r="F2902" s="199"/>
      <c r="G2902" s="199">
        <v>72</v>
      </c>
    </row>
    <row r="2903" s="109" customFormat="1" ht="19.9" customHeight="1" spans="1:7">
      <c r="A2903" s="197" t="s">
        <v>2033</v>
      </c>
      <c r="B2903" s="198" t="s">
        <v>2034</v>
      </c>
      <c r="C2903" s="199">
        <v>28.8</v>
      </c>
      <c r="D2903" s="199"/>
      <c r="E2903" s="199"/>
      <c r="F2903" s="199"/>
      <c r="G2903" s="199">
        <v>28.8</v>
      </c>
    </row>
    <row r="2904" s="109" customFormat="1" ht="19.9" customHeight="1" spans="1:7">
      <c r="A2904" s="197" t="s">
        <v>2259</v>
      </c>
      <c r="B2904" s="198" t="s">
        <v>2260</v>
      </c>
      <c r="C2904" s="199">
        <v>4.32</v>
      </c>
      <c r="D2904" s="199"/>
      <c r="E2904" s="199"/>
      <c r="F2904" s="199"/>
      <c r="G2904" s="199">
        <v>4.32</v>
      </c>
    </row>
    <row r="2905" s="109" customFormat="1" ht="19.9" customHeight="1" spans="1:7">
      <c r="A2905" s="197" t="s">
        <v>2035</v>
      </c>
      <c r="B2905" s="198" t="s">
        <v>2036</v>
      </c>
      <c r="C2905" s="199">
        <v>11.52</v>
      </c>
      <c r="D2905" s="199"/>
      <c r="E2905" s="199"/>
      <c r="F2905" s="199"/>
      <c r="G2905" s="199">
        <v>11.52</v>
      </c>
    </row>
    <row r="2906" s="109" customFormat="1" ht="19.9" customHeight="1" spans="1:7">
      <c r="A2906" s="197" t="s">
        <v>2037</v>
      </c>
      <c r="B2906" s="198" t="s">
        <v>2038</v>
      </c>
      <c r="C2906" s="199">
        <v>7.2</v>
      </c>
      <c r="D2906" s="199"/>
      <c r="E2906" s="199"/>
      <c r="F2906" s="199"/>
      <c r="G2906" s="199">
        <v>7.2</v>
      </c>
    </row>
    <row r="2907" s="109" customFormat="1" ht="19.9" customHeight="1" spans="1:7">
      <c r="A2907" s="197" t="s">
        <v>2171</v>
      </c>
      <c r="B2907" s="198" t="s">
        <v>2172</v>
      </c>
      <c r="C2907" s="199">
        <v>43.2</v>
      </c>
      <c r="D2907" s="199"/>
      <c r="E2907" s="199"/>
      <c r="F2907" s="199"/>
      <c r="G2907" s="199">
        <v>43.2</v>
      </c>
    </row>
    <row r="2908" s="109" customFormat="1" ht="19.9" customHeight="1" spans="1:7">
      <c r="A2908" s="197" t="s">
        <v>2197</v>
      </c>
      <c r="B2908" s="198" t="s">
        <v>2198</v>
      </c>
      <c r="C2908" s="199">
        <v>43.2</v>
      </c>
      <c r="D2908" s="199"/>
      <c r="E2908" s="199"/>
      <c r="F2908" s="199"/>
      <c r="G2908" s="199">
        <v>43.2</v>
      </c>
    </row>
    <row r="2909" s="109" customFormat="1" ht="19.9" customHeight="1" spans="1:7">
      <c r="A2909" s="197" t="s">
        <v>2043</v>
      </c>
      <c r="B2909" s="198" t="s">
        <v>2044</v>
      </c>
      <c r="C2909" s="199">
        <v>87.47</v>
      </c>
      <c r="D2909" s="199"/>
      <c r="E2909" s="199"/>
      <c r="F2909" s="199"/>
      <c r="G2909" s="199">
        <v>87.47</v>
      </c>
    </row>
    <row r="2910" s="109" customFormat="1" ht="19.9" customHeight="1" spans="1:7">
      <c r="A2910" s="197" t="s">
        <v>2049</v>
      </c>
      <c r="B2910" s="198" t="s">
        <v>2050</v>
      </c>
      <c r="C2910" s="199">
        <v>61.64</v>
      </c>
      <c r="D2910" s="199"/>
      <c r="E2910" s="199"/>
      <c r="F2910" s="199"/>
      <c r="G2910" s="199">
        <v>61.64</v>
      </c>
    </row>
    <row r="2911" s="109" customFormat="1" ht="19.9" customHeight="1" spans="1:7">
      <c r="A2911" s="194" t="s">
        <v>2261</v>
      </c>
      <c r="B2911" s="195" t="s">
        <v>2262</v>
      </c>
      <c r="C2911" s="196">
        <v>1593.23</v>
      </c>
      <c r="D2911" s="196">
        <v>1344.31</v>
      </c>
      <c r="E2911" s="196">
        <v>134.75</v>
      </c>
      <c r="F2911" s="196"/>
      <c r="G2911" s="196">
        <v>114.17</v>
      </c>
    </row>
    <row r="2912" s="109" customFormat="1" ht="19.9" customHeight="1" spans="1:7">
      <c r="A2912" s="197" t="s">
        <v>1991</v>
      </c>
      <c r="B2912" s="198" t="s">
        <v>1992</v>
      </c>
      <c r="C2912" s="199">
        <v>1344.31</v>
      </c>
      <c r="D2912" s="199">
        <v>1344.31</v>
      </c>
      <c r="E2912" s="199"/>
      <c r="F2912" s="199"/>
      <c r="G2912" s="199"/>
    </row>
    <row r="2913" s="109" customFormat="1" ht="19.9" customHeight="1" spans="1:7">
      <c r="A2913" s="197" t="s">
        <v>1993</v>
      </c>
      <c r="B2913" s="198" t="s">
        <v>1994</v>
      </c>
      <c r="C2913" s="199">
        <v>158.54</v>
      </c>
      <c r="D2913" s="199">
        <v>158.54</v>
      </c>
      <c r="E2913" s="199"/>
      <c r="F2913" s="199"/>
      <c r="G2913" s="199"/>
    </row>
    <row r="2914" s="109" customFormat="1" ht="19.9" customHeight="1" spans="1:7">
      <c r="A2914" s="197" t="s">
        <v>1995</v>
      </c>
      <c r="B2914" s="198" t="s">
        <v>1996</v>
      </c>
      <c r="C2914" s="199">
        <v>714.07</v>
      </c>
      <c r="D2914" s="199">
        <v>714.07</v>
      </c>
      <c r="E2914" s="199"/>
      <c r="F2914" s="199"/>
      <c r="G2914" s="199"/>
    </row>
    <row r="2915" s="109" customFormat="1" ht="19.9" customHeight="1" spans="1:7">
      <c r="A2915" s="197" t="s">
        <v>1997</v>
      </c>
      <c r="B2915" s="198" t="s">
        <v>1998</v>
      </c>
      <c r="C2915" s="199">
        <v>69.96</v>
      </c>
      <c r="D2915" s="199">
        <v>69.96</v>
      </c>
      <c r="E2915" s="199"/>
      <c r="F2915" s="199"/>
      <c r="G2915" s="199"/>
    </row>
    <row r="2916" s="109" customFormat="1" ht="19.9" customHeight="1" spans="1:7">
      <c r="A2916" s="197" t="s">
        <v>1999</v>
      </c>
      <c r="B2916" s="198" t="s">
        <v>2000</v>
      </c>
      <c r="C2916" s="199">
        <v>20.4</v>
      </c>
      <c r="D2916" s="199">
        <v>20.4</v>
      </c>
      <c r="E2916" s="199"/>
      <c r="F2916" s="199"/>
      <c r="G2916" s="199"/>
    </row>
    <row r="2917" s="109" customFormat="1" ht="19.9" customHeight="1" spans="1:7">
      <c r="A2917" s="197" t="s">
        <v>2001</v>
      </c>
      <c r="B2917" s="198" t="s">
        <v>2002</v>
      </c>
      <c r="C2917" s="199">
        <v>130.44</v>
      </c>
      <c r="D2917" s="199">
        <v>130.44</v>
      </c>
      <c r="E2917" s="199"/>
      <c r="F2917" s="199"/>
      <c r="G2917" s="199"/>
    </row>
    <row r="2918" s="109" customFormat="1" ht="19.9" customHeight="1" spans="1:7">
      <c r="A2918" s="197" t="s">
        <v>2003</v>
      </c>
      <c r="B2918" s="198" t="s">
        <v>2004</v>
      </c>
      <c r="C2918" s="199">
        <v>63.7</v>
      </c>
      <c r="D2918" s="199">
        <v>63.7</v>
      </c>
      <c r="E2918" s="199"/>
      <c r="F2918" s="199"/>
      <c r="G2918" s="199"/>
    </row>
    <row r="2919" s="109" customFormat="1" ht="19.9" customHeight="1" spans="1:7">
      <c r="A2919" s="197" t="s">
        <v>2005</v>
      </c>
      <c r="B2919" s="198" t="s">
        <v>2006</v>
      </c>
      <c r="C2919" s="199">
        <v>12.75</v>
      </c>
      <c r="D2919" s="199">
        <v>12.75</v>
      </c>
      <c r="E2919" s="199"/>
      <c r="F2919" s="199"/>
      <c r="G2919" s="199"/>
    </row>
    <row r="2920" s="109" customFormat="1" ht="19.9" customHeight="1" spans="1:7">
      <c r="A2920" s="197" t="s">
        <v>2007</v>
      </c>
      <c r="B2920" s="198" t="s">
        <v>2008</v>
      </c>
      <c r="C2920" s="199">
        <v>1.52</v>
      </c>
      <c r="D2920" s="199">
        <v>1.52</v>
      </c>
      <c r="E2920" s="199"/>
      <c r="F2920" s="199"/>
      <c r="G2920" s="199"/>
    </row>
    <row r="2921" s="109" customFormat="1" ht="19.9" customHeight="1" spans="1:7">
      <c r="A2921" s="197" t="s">
        <v>2009</v>
      </c>
      <c r="B2921" s="198" t="s">
        <v>2010</v>
      </c>
      <c r="C2921" s="199">
        <v>99.27</v>
      </c>
      <c r="D2921" s="199">
        <v>99.27</v>
      </c>
      <c r="E2921" s="199"/>
      <c r="F2921" s="199"/>
      <c r="G2921" s="199"/>
    </row>
    <row r="2922" s="109" customFormat="1" ht="19.9" customHeight="1" spans="1:7">
      <c r="A2922" s="197" t="s">
        <v>2011</v>
      </c>
      <c r="B2922" s="198" t="s">
        <v>2012</v>
      </c>
      <c r="C2922" s="199">
        <v>7.34</v>
      </c>
      <c r="D2922" s="199">
        <v>7.34</v>
      </c>
      <c r="E2922" s="199"/>
      <c r="F2922" s="199"/>
      <c r="G2922" s="199"/>
    </row>
    <row r="2923" s="109" customFormat="1" ht="19.9" customHeight="1" spans="1:7">
      <c r="A2923" s="197" t="s">
        <v>2013</v>
      </c>
      <c r="B2923" s="198" t="s">
        <v>2014</v>
      </c>
      <c r="C2923" s="199">
        <v>66.32</v>
      </c>
      <c r="D2923" s="199">
        <v>66.32</v>
      </c>
      <c r="E2923" s="199"/>
      <c r="F2923" s="199"/>
      <c r="G2923" s="199"/>
    </row>
    <row r="2924" s="109" customFormat="1" ht="19.9" customHeight="1" spans="1:7">
      <c r="A2924" s="197" t="s">
        <v>2015</v>
      </c>
      <c r="B2924" s="198" t="s">
        <v>2016</v>
      </c>
      <c r="C2924" s="199">
        <v>114.17</v>
      </c>
      <c r="D2924" s="199"/>
      <c r="E2924" s="199"/>
      <c r="F2924" s="199"/>
      <c r="G2924" s="199">
        <v>114.17</v>
      </c>
    </row>
    <row r="2925" s="109" customFormat="1" ht="19.9" customHeight="1" spans="1:7">
      <c r="A2925" s="197" t="s">
        <v>2017</v>
      </c>
      <c r="B2925" s="198" t="s">
        <v>2018</v>
      </c>
      <c r="C2925" s="199">
        <v>5.44</v>
      </c>
      <c r="D2925" s="199"/>
      <c r="E2925" s="199"/>
      <c r="F2925" s="199"/>
      <c r="G2925" s="199">
        <v>5.44</v>
      </c>
    </row>
    <row r="2926" s="109" customFormat="1" ht="19.9" customHeight="1" spans="1:7">
      <c r="A2926" s="197" t="s">
        <v>2019</v>
      </c>
      <c r="B2926" s="198" t="s">
        <v>2020</v>
      </c>
      <c r="C2926" s="199">
        <v>1.02</v>
      </c>
      <c r="D2926" s="199"/>
      <c r="E2926" s="199"/>
      <c r="F2926" s="199"/>
      <c r="G2926" s="199">
        <v>1.02</v>
      </c>
    </row>
    <row r="2927" s="109" customFormat="1" ht="19.9" customHeight="1" spans="1:7">
      <c r="A2927" s="197" t="s">
        <v>2021</v>
      </c>
      <c r="B2927" s="198" t="s">
        <v>2022</v>
      </c>
      <c r="C2927" s="199">
        <v>2.72</v>
      </c>
      <c r="D2927" s="199"/>
      <c r="E2927" s="199"/>
      <c r="F2927" s="199"/>
      <c r="G2927" s="199">
        <v>2.72</v>
      </c>
    </row>
    <row r="2928" s="109" customFormat="1" ht="19.9" customHeight="1" spans="1:7">
      <c r="A2928" s="197" t="s">
        <v>2023</v>
      </c>
      <c r="B2928" s="198" t="s">
        <v>2024</v>
      </c>
      <c r="C2928" s="199">
        <v>1.36</v>
      </c>
      <c r="D2928" s="199"/>
      <c r="E2928" s="199"/>
      <c r="F2928" s="199"/>
      <c r="G2928" s="199">
        <v>1.36</v>
      </c>
    </row>
    <row r="2929" s="109" customFormat="1" ht="19.9" customHeight="1" spans="1:7">
      <c r="A2929" s="197" t="s">
        <v>2025</v>
      </c>
      <c r="B2929" s="198" t="s">
        <v>2026</v>
      </c>
      <c r="C2929" s="199">
        <v>6.12</v>
      </c>
      <c r="D2929" s="199"/>
      <c r="E2929" s="199"/>
      <c r="F2929" s="199"/>
      <c r="G2929" s="199">
        <v>6.12</v>
      </c>
    </row>
    <row r="2930" s="109" customFormat="1" ht="19.9" customHeight="1" spans="1:7">
      <c r="A2930" s="197" t="s">
        <v>2027</v>
      </c>
      <c r="B2930" s="198" t="s">
        <v>2028</v>
      </c>
      <c r="C2930" s="199">
        <v>1.02</v>
      </c>
      <c r="D2930" s="199"/>
      <c r="E2930" s="199"/>
      <c r="F2930" s="199"/>
      <c r="G2930" s="199">
        <v>1.02</v>
      </c>
    </row>
    <row r="2931" s="109" customFormat="1" ht="19.9" customHeight="1" spans="1:7">
      <c r="A2931" s="197" t="s">
        <v>2029</v>
      </c>
      <c r="B2931" s="198" t="s">
        <v>2030</v>
      </c>
      <c r="C2931" s="199">
        <v>3.6</v>
      </c>
      <c r="D2931" s="199"/>
      <c r="E2931" s="199"/>
      <c r="F2931" s="199"/>
      <c r="G2931" s="199">
        <v>3.6</v>
      </c>
    </row>
    <row r="2932" s="109" customFormat="1" ht="19.9" customHeight="1" spans="1:7">
      <c r="A2932" s="197" t="s">
        <v>2031</v>
      </c>
      <c r="B2932" s="198" t="s">
        <v>2032</v>
      </c>
      <c r="C2932" s="199">
        <v>23.46</v>
      </c>
      <c r="D2932" s="199"/>
      <c r="E2932" s="199"/>
      <c r="F2932" s="199"/>
      <c r="G2932" s="199">
        <v>23.46</v>
      </c>
    </row>
    <row r="2933" s="109" customFormat="1" ht="19.9" customHeight="1" spans="1:7">
      <c r="A2933" s="197" t="s">
        <v>2033</v>
      </c>
      <c r="B2933" s="198" t="s">
        <v>2034</v>
      </c>
      <c r="C2933" s="199">
        <v>1.7</v>
      </c>
      <c r="D2933" s="199"/>
      <c r="E2933" s="199"/>
      <c r="F2933" s="199"/>
      <c r="G2933" s="199">
        <v>1.7</v>
      </c>
    </row>
    <row r="2934" s="109" customFormat="1" ht="19.9" customHeight="1" spans="1:7">
      <c r="A2934" s="197" t="s">
        <v>2035</v>
      </c>
      <c r="B2934" s="198" t="s">
        <v>2036</v>
      </c>
      <c r="C2934" s="199">
        <v>1.36</v>
      </c>
      <c r="D2934" s="199"/>
      <c r="E2934" s="199"/>
      <c r="F2934" s="199"/>
      <c r="G2934" s="199">
        <v>1.36</v>
      </c>
    </row>
    <row r="2935" s="109" customFormat="1" ht="19.9" customHeight="1" spans="1:7">
      <c r="A2935" s="197" t="s">
        <v>2037</v>
      </c>
      <c r="B2935" s="198" t="s">
        <v>2038</v>
      </c>
      <c r="C2935" s="199">
        <v>2.04</v>
      </c>
      <c r="D2935" s="199"/>
      <c r="E2935" s="199"/>
      <c r="F2935" s="199"/>
      <c r="G2935" s="199">
        <v>2.04</v>
      </c>
    </row>
    <row r="2936" s="109" customFormat="1" ht="19.9" customHeight="1" spans="1:7">
      <c r="A2936" s="197" t="s">
        <v>2039</v>
      </c>
      <c r="B2936" s="198" t="s">
        <v>2040</v>
      </c>
      <c r="C2936" s="199">
        <v>1.36</v>
      </c>
      <c r="D2936" s="199"/>
      <c r="E2936" s="199"/>
      <c r="F2936" s="199"/>
      <c r="G2936" s="199">
        <v>1.36</v>
      </c>
    </row>
    <row r="2937" s="109" customFormat="1" ht="19.9" customHeight="1" spans="1:7">
      <c r="A2937" s="197" t="s">
        <v>2041</v>
      </c>
      <c r="B2937" s="198" t="s">
        <v>2042</v>
      </c>
      <c r="C2937" s="199">
        <v>1.7</v>
      </c>
      <c r="D2937" s="199"/>
      <c r="E2937" s="199"/>
      <c r="F2937" s="199"/>
      <c r="G2937" s="199">
        <v>1.7</v>
      </c>
    </row>
    <row r="2938" s="109" customFormat="1" ht="19.9" customHeight="1" spans="1:7">
      <c r="A2938" s="197" t="s">
        <v>2043</v>
      </c>
      <c r="B2938" s="198" t="s">
        <v>2044</v>
      </c>
      <c r="C2938" s="199">
        <v>18.16</v>
      </c>
      <c r="D2938" s="199"/>
      <c r="E2938" s="199"/>
      <c r="F2938" s="199"/>
      <c r="G2938" s="199">
        <v>18.16</v>
      </c>
    </row>
    <row r="2939" s="109" customFormat="1" ht="19.9" customHeight="1" spans="1:7">
      <c r="A2939" s="197" t="s">
        <v>2045</v>
      </c>
      <c r="B2939" s="198" t="s">
        <v>2046</v>
      </c>
      <c r="C2939" s="199">
        <v>0.2</v>
      </c>
      <c r="D2939" s="199"/>
      <c r="E2939" s="199"/>
      <c r="F2939" s="199"/>
      <c r="G2939" s="199">
        <v>0.2</v>
      </c>
    </row>
    <row r="2940" s="109" customFormat="1" ht="19.9" customHeight="1" spans="1:7">
      <c r="A2940" s="197" t="s">
        <v>2047</v>
      </c>
      <c r="B2940" s="198" t="s">
        <v>2048</v>
      </c>
      <c r="C2940" s="199">
        <v>22.1</v>
      </c>
      <c r="D2940" s="199"/>
      <c r="E2940" s="199"/>
      <c r="F2940" s="199"/>
      <c r="G2940" s="199">
        <v>22.1</v>
      </c>
    </row>
    <row r="2941" s="109" customFormat="1" ht="19.9" customHeight="1" spans="1:7">
      <c r="A2941" s="197" t="s">
        <v>2049</v>
      </c>
      <c r="B2941" s="198" t="s">
        <v>2050</v>
      </c>
      <c r="C2941" s="199">
        <v>20.81</v>
      </c>
      <c r="D2941" s="199"/>
      <c r="E2941" s="199"/>
      <c r="F2941" s="199"/>
      <c r="G2941" s="199">
        <v>20.81</v>
      </c>
    </row>
    <row r="2942" s="109" customFormat="1" ht="19.9" customHeight="1" spans="1:7">
      <c r="A2942" s="197" t="s">
        <v>2051</v>
      </c>
      <c r="B2942" s="198" t="s">
        <v>2052</v>
      </c>
      <c r="C2942" s="199">
        <v>134.75</v>
      </c>
      <c r="D2942" s="199"/>
      <c r="E2942" s="199">
        <v>134.75</v>
      </c>
      <c r="F2942" s="199"/>
      <c r="G2942" s="199"/>
    </row>
    <row r="2943" s="109" customFormat="1" ht="19.9" customHeight="1" spans="1:7">
      <c r="A2943" s="197" t="s">
        <v>2053</v>
      </c>
      <c r="B2943" s="198" t="s">
        <v>2054</v>
      </c>
      <c r="C2943" s="199">
        <v>1.12</v>
      </c>
      <c r="D2943" s="199"/>
      <c r="E2943" s="199">
        <v>1.12</v>
      </c>
      <c r="F2943" s="199"/>
      <c r="G2943" s="199"/>
    </row>
    <row r="2944" s="109" customFormat="1" ht="19.9" customHeight="1" spans="1:7">
      <c r="A2944" s="197" t="s">
        <v>2055</v>
      </c>
      <c r="B2944" s="198" t="s">
        <v>2056</v>
      </c>
      <c r="C2944" s="199">
        <v>58.1</v>
      </c>
      <c r="D2944" s="199"/>
      <c r="E2944" s="199">
        <v>58.1</v>
      </c>
      <c r="F2944" s="199"/>
      <c r="G2944" s="199"/>
    </row>
    <row r="2945" s="109" customFormat="1" ht="19.9" customHeight="1" spans="1:7">
      <c r="A2945" s="197" t="s">
        <v>2057</v>
      </c>
      <c r="B2945" s="198" t="s">
        <v>2058</v>
      </c>
      <c r="C2945" s="199">
        <v>75.53</v>
      </c>
      <c r="D2945" s="199"/>
      <c r="E2945" s="199">
        <v>75.53</v>
      </c>
      <c r="F2945" s="199"/>
      <c r="G2945" s="199"/>
    </row>
    <row r="2946" s="109" customFormat="1" ht="19.9" customHeight="1" spans="1:7">
      <c r="A2946" s="194" t="s">
        <v>2263</v>
      </c>
      <c r="B2946" s="195" t="s">
        <v>2264</v>
      </c>
      <c r="C2946" s="196">
        <v>1109.52</v>
      </c>
      <c r="D2946" s="196">
        <v>1024.7</v>
      </c>
      <c r="E2946" s="196">
        <v>5.75</v>
      </c>
      <c r="F2946" s="196"/>
      <c r="G2946" s="196">
        <v>79.07</v>
      </c>
    </row>
    <row r="2947" s="109" customFormat="1" ht="19.9" customHeight="1" spans="1:7">
      <c r="A2947" s="197" t="s">
        <v>1991</v>
      </c>
      <c r="B2947" s="198" t="s">
        <v>1992</v>
      </c>
      <c r="C2947" s="199">
        <v>1024.7</v>
      </c>
      <c r="D2947" s="199">
        <v>1024.7</v>
      </c>
      <c r="E2947" s="199"/>
      <c r="F2947" s="199"/>
      <c r="G2947" s="199"/>
    </row>
    <row r="2948" s="109" customFormat="1" ht="19.9" customHeight="1" spans="1:7">
      <c r="A2948" s="197" t="s">
        <v>1993</v>
      </c>
      <c r="B2948" s="198" t="s">
        <v>1994</v>
      </c>
      <c r="C2948" s="199">
        <v>121.52</v>
      </c>
      <c r="D2948" s="199">
        <v>121.52</v>
      </c>
      <c r="E2948" s="199"/>
      <c r="F2948" s="199"/>
      <c r="G2948" s="199"/>
    </row>
    <row r="2949" s="109" customFormat="1" ht="19.9" customHeight="1" spans="1:7">
      <c r="A2949" s="197" t="s">
        <v>1995</v>
      </c>
      <c r="B2949" s="198" t="s">
        <v>1996</v>
      </c>
      <c r="C2949" s="199">
        <v>547.36</v>
      </c>
      <c r="D2949" s="199">
        <v>547.36</v>
      </c>
      <c r="E2949" s="199"/>
      <c r="F2949" s="199"/>
      <c r="G2949" s="199"/>
    </row>
    <row r="2950" s="109" customFormat="1" ht="19.9" customHeight="1" spans="1:7">
      <c r="A2950" s="197" t="s">
        <v>1997</v>
      </c>
      <c r="B2950" s="198" t="s">
        <v>1998</v>
      </c>
      <c r="C2950" s="199">
        <v>54.2</v>
      </c>
      <c r="D2950" s="199">
        <v>54.2</v>
      </c>
      <c r="E2950" s="199"/>
      <c r="F2950" s="199"/>
      <c r="G2950" s="199"/>
    </row>
    <row r="2951" s="109" customFormat="1" ht="19.9" customHeight="1" spans="1:7">
      <c r="A2951" s="197" t="s">
        <v>1999</v>
      </c>
      <c r="B2951" s="198" t="s">
        <v>2000</v>
      </c>
      <c r="C2951" s="199">
        <v>16.8</v>
      </c>
      <c r="D2951" s="199">
        <v>16.8</v>
      </c>
      <c r="E2951" s="199"/>
      <c r="F2951" s="199"/>
      <c r="G2951" s="199"/>
    </row>
    <row r="2952" s="109" customFormat="1" ht="19.9" customHeight="1" spans="1:7">
      <c r="A2952" s="197" t="s">
        <v>2001</v>
      </c>
      <c r="B2952" s="198" t="s">
        <v>2002</v>
      </c>
      <c r="C2952" s="199">
        <v>102.29</v>
      </c>
      <c r="D2952" s="199">
        <v>102.29</v>
      </c>
      <c r="E2952" s="199"/>
      <c r="F2952" s="199"/>
      <c r="G2952" s="199"/>
    </row>
    <row r="2953" s="109" customFormat="1" ht="19.9" customHeight="1" spans="1:7">
      <c r="A2953" s="197" t="s">
        <v>2003</v>
      </c>
      <c r="B2953" s="198" t="s">
        <v>2004</v>
      </c>
      <c r="C2953" s="199">
        <v>49.99</v>
      </c>
      <c r="D2953" s="199">
        <v>49.99</v>
      </c>
      <c r="E2953" s="199"/>
      <c r="F2953" s="199"/>
      <c r="G2953" s="199"/>
    </row>
    <row r="2954" s="109" customFormat="1" ht="19.9" customHeight="1" spans="1:7">
      <c r="A2954" s="197" t="s">
        <v>2005</v>
      </c>
      <c r="B2954" s="198" t="s">
        <v>2006</v>
      </c>
      <c r="C2954" s="199">
        <v>10.61</v>
      </c>
      <c r="D2954" s="199">
        <v>10.61</v>
      </c>
      <c r="E2954" s="199"/>
      <c r="F2954" s="199"/>
      <c r="G2954" s="199"/>
    </row>
    <row r="2955" s="109" customFormat="1" ht="19.9" customHeight="1" spans="1:7">
      <c r="A2955" s="197" t="s">
        <v>2007</v>
      </c>
      <c r="B2955" s="198" t="s">
        <v>2008</v>
      </c>
      <c r="C2955" s="199">
        <v>1.24</v>
      </c>
      <c r="D2955" s="199">
        <v>1.24</v>
      </c>
      <c r="E2955" s="199"/>
      <c r="F2955" s="199"/>
      <c r="G2955" s="199"/>
    </row>
    <row r="2956" s="109" customFormat="1" ht="19.9" customHeight="1" spans="1:7">
      <c r="A2956" s="197" t="s">
        <v>2009</v>
      </c>
      <c r="B2956" s="198" t="s">
        <v>2010</v>
      </c>
      <c r="C2956" s="199">
        <v>77.9</v>
      </c>
      <c r="D2956" s="199">
        <v>77.9</v>
      </c>
      <c r="E2956" s="199"/>
      <c r="F2956" s="199"/>
      <c r="G2956" s="199"/>
    </row>
    <row r="2957" s="109" customFormat="1" ht="19.9" customHeight="1" spans="1:7">
      <c r="A2957" s="197" t="s">
        <v>2011</v>
      </c>
      <c r="B2957" s="198" t="s">
        <v>2012</v>
      </c>
      <c r="C2957" s="199">
        <v>6.05</v>
      </c>
      <c r="D2957" s="199">
        <v>6.05</v>
      </c>
      <c r="E2957" s="199"/>
      <c r="F2957" s="199"/>
      <c r="G2957" s="199"/>
    </row>
    <row r="2958" s="109" customFormat="1" ht="19.9" customHeight="1" spans="1:7">
      <c r="A2958" s="197" t="s">
        <v>2013</v>
      </c>
      <c r="B2958" s="198" t="s">
        <v>2014</v>
      </c>
      <c r="C2958" s="199">
        <v>36.74</v>
      </c>
      <c r="D2958" s="199">
        <v>36.74</v>
      </c>
      <c r="E2958" s="199"/>
      <c r="F2958" s="199"/>
      <c r="G2958" s="199"/>
    </row>
    <row r="2959" s="109" customFormat="1" ht="19.9" customHeight="1" spans="1:7">
      <c r="A2959" s="197" t="s">
        <v>2015</v>
      </c>
      <c r="B2959" s="198" t="s">
        <v>2016</v>
      </c>
      <c r="C2959" s="199">
        <v>79.07</v>
      </c>
      <c r="D2959" s="199"/>
      <c r="E2959" s="199"/>
      <c r="F2959" s="199"/>
      <c r="G2959" s="199">
        <v>79.07</v>
      </c>
    </row>
    <row r="2960" s="109" customFormat="1" ht="19.9" customHeight="1" spans="1:7">
      <c r="A2960" s="197" t="s">
        <v>2017</v>
      </c>
      <c r="B2960" s="198" t="s">
        <v>2018</v>
      </c>
      <c r="C2960" s="199">
        <v>4.48</v>
      </c>
      <c r="D2960" s="199"/>
      <c r="E2960" s="199"/>
      <c r="F2960" s="199"/>
      <c r="G2960" s="199">
        <v>4.48</v>
      </c>
    </row>
    <row r="2961" s="109" customFormat="1" ht="19.9" customHeight="1" spans="1:7">
      <c r="A2961" s="197" t="s">
        <v>2019</v>
      </c>
      <c r="B2961" s="198" t="s">
        <v>2020</v>
      </c>
      <c r="C2961" s="199">
        <v>0.84</v>
      </c>
      <c r="D2961" s="199"/>
      <c r="E2961" s="199"/>
      <c r="F2961" s="199"/>
      <c r="G2961" s="199">
        <v>0.84</v>
      </c>
    </row>
    <row r="2962" s="109" customFormat="1" ht="19.9" customHeight="1" spans="1:7">
      <c r="A2962" s="197" t="s">
        <v>2021</v>
      </c>
      <c r="B2962" s="198" t="s">
        <v>2022</v>
      </c>
      <c r="C2962" s="199">
        <v>2.24</v>
      </c>
      <c r="D2962" s="199"/>
      <c r="E2962" s="199"/>
      <c r="F2962" s="199"/>
      <c r="G2962" s="199">
        <v>2.24</v>
      </c>
    </row>
    <row r="2963" s="109" customFormat="1" ht="19.9" customHeight="1" spans="1:7">
      <c r="A2963" s="197" t="s">
        <v>2023</v>
      </c>
      <c r="B2963" s="198" t="s">
        <v>2024</v>
      </c>
      <c r="C2963" s="199">
        <v>1.12</v>
      </c>
      <c r="D2963" s="199"/>
      <c r="E2963" s="199"/>
      <c r="F2963" s="199"/>
      <c r="G2963" s="199">
        <v>1.12</v>
      </c>
    </row>
    <row r="2964" s="109" customFormat="1" ht="19.9" customHeight="1" spans="1:7">
      <c r="A2964" s="197" t="s">
        <v>2025</v>
      </c>
      <c r="B2964" s="198" t="s">
        <v>2026</v>
      </c>
      <c r="C2964" s="199">
        <v>5.04</v>
      </c>
      <c r="D2964" s="199"/>
      <c r="E2964" s="199"/>
      <c r="F2964" s="199"/>
      <c r="G2964" s="199">
        <v>5.04</v>
      </c>
    </row>
    <row r="2965" s="109" customFormat="1" ht="19.9" customHeight="1" spans="1:7">
      <c r="A2965" s="197" t="s">
        <v>2027</v>
      </c>
      <c r="B2965" s="198" t="s">
        <v>2028</v>
      </c>
      <c r="C2965" s="199">
        <v>0.84</v>
      </c>
      <c r="D2965" s="199"/>
      <c r="E2965" s="199"/>
      <c r="F2965" s="199"/>
      <c r="G2965" s="199">
        <v>0.84</v>
      </c>
    </row>
    <row r="2966" s="109" customFormat="1" ht="19.9" customHeight="1" spans="1:7">
      <c r="A2966" s="197" t="s">
        <v>2029</v>
      </c>
      <c r="B2966" s="198" t="s">
        <v>2030</v>
      </c>
      <c r="C2966" s="199">
        <v>2.51</v>
      </c>
      <c r="D2966" s="199"/>
      <c r="E2966" s="199"/>
      <c r="F2966" s="199"/>
      <c r="G2966" s="199">
        <v>2.51</v>
      </c>
    </row>
    <row r="2967" s="109" customFormat="1" ht="19.9" customHeight="1" spans="1:7">
      <c r="A2967" s="197" t="s">
        <v>2031</v>
      </c>
      <c r="B2967" s="198" t="s">
        <v>2032</v>
      </c>
      <c r="C2967" s="199">
        <v>19.32</v>
      </c>
      <c r="D2967" s="199"/>
      <c r="E2967" s="199"/>
      <c r="F2967" s="199"/>
      <c r="G2967" s="199">
        <v>19.32</v>
      </c>
    </row>
    <row r="2968" s="109" customFormat="1" ht="19.9" customHeight="1" spans="1:7">
      <c r="A2968" s="197" t="s">
        <v>2033</v>
      </c>
      <c r="B2968" s="198" t="s">
        <v>2034</v>
      </c>
      <c r="C2968" s="199">
        <v>1.4</v>
      </c>
      <c r="D2968" s="199"/>
      <c r="E2968" s="199"/>
      <c r="F2968" s="199"/>
      <c r="G2968" s="199">
        <v>1.4</v>
      </c>
    </row>
    <row r="2969" s="109" customFormat="1" ht="19.9" customHeight="1" spans="1:7">
      <c r="A2969" s="197" t="s">
        <v>2035</v>
      </c>
      <c r="B2969" s="198" t="s">
        <v>2036</v>
      </c>
      <c r="C2969" s="199">
        <v>1.12</v>
      </c>
      <c r="D2969" s="199"/>
      <c r="E2969" s="199"/>
      <c r="F2969" s="199"/>
      <c r="G2969" s="199">
        <v>1.12</v>
      </c>
    </row>
    <row r="2970" s="109" customFormat="1" ht="19.9" customHeight="1" spans="1:7">
      <c r="A2970" s="197" t="s">
        <v>2037</v>
      </c>
      <c r="B2970" s="198" t="s">
        <v>2038</v>
      </c>
      <c r="C2970" s="199">
        <v>1.68</v>
      </c>
      <c r="D2970" s="199"/>
      <c r="E2970" s="199"/>
      <c r="F2970" s="199"/>
      <c r="G2970" s="199">
        <v>1.68</v>
      </c>
    </row>
    <row r="2971" s="109" customFormat="1" ht="19.9" customHeight="1" spans="1:7">
      <c r="A2971" s="197" t="s">
        <v>2039</v>
      </c>
      <c r="B2971" s="198" t="s">
        <v>2040</v>
      </c>
      <c r="C2971" s="199">
        <v>1.12</v>
      </c>
      <c r="D2971" s="199"/>
      <c r="E2971" s="199"/>
      <c r="F2971" s="199"/>
      <c r="G2971" s="199">
        <v>1.12</v>
      </c>
    </row>
    <row r="2972" s="109" customFormat="1" ht="19.9" customHeight="1" spans="1:7">
      <c r="A2972" s="197" t="s">
        <v>2041</v>
      </c>
      <c r="B2972" s="198" t="s">
        <v>2042</v>
      </c>
      <c r="C2972" s="199">
        <v>1.4</v>
      </c>
      <c r="D2972" s="199"/>
      <c r="E2972" s="199"/>
      <c r="F2972" s="199"/>
      <c r="G2972" s="199">
        <v>1.4</v>
      </c>
    </row>
    <row r="2973" s="109" customFormat="1" ht="19.9" customHeight="1" spans="1:7">
      <c r="A2973" s="197" t="s">
        <v>2043</v>
      </c>
      <c r="B2973" s="198" t="s">
        <v>2044</v>
      </c>
      <c r="C2973" s="199">
        <v>14.27</v>
      </c>
      <c r="D2973" s="199"/>
      <c r="E2973" s="199"/>
      <c r="F2973" s="199"/>
      <c r="G2973" s="199">
        <v>14.27</v>
      </c>
    </row>
    <row r="2974" s="109" customFormat="1" ht="19.9" customHeight="1" spans="1:7">
      <c r="A2974" s="197" t="s">
        <v>2045</v>
      </c>
      <c r="B2974" s="198" t="s">
        <v>2046</v>
      </c>
      <c r="C2974" s="199">
        <v>0.17</v>
      </c>
      <c r="D2974" s="199"/>
      <c r="E2974" s="199"/>
      <c r="F2974" s="199"/>
      <c r="G2974" s="199">
        <v>0.17</v>
      </c>
    </row>
    <row r="2975" s="109" customFormat="1" ht="19.9" customHeight="1" spans="1:7">
      <c r="A2975" s="197" t="s">
        <v>2047</v>
      </c>
      <c r="B2975" s="198" t="s">
        <v>2048</v>
      </c>
      <c r="C2975" s="199">
        <v>18.2</v>
      </c>
      <c r="D2975" s="199"/>
      <c r="E2975" s="199"/>
      <c r="F2975" s="199"/>
      <c r="G2975" s="199">
        <v>18.2</v>
      </c>
    </row>
    <row r="2976" s="109" customFormat="1" ht="19.9" customHeight="1" spans="1:7">
      <c r="A2976" s="197" t="s">
        <v>2049</v>
      </c>
      <c r="B2976" s="198" t="s">
        <v>2050</v>
      </c>
      <c r="C2976" s="199">
        <v>3.32</v>
      </c>
      <c r="D2976" s="199"/>
      <c r="E2976" s="199"/>
      <c r="F2976" s="199"/>
      <c r="G2976" s="199">
        <v>3.32</v>
      </c>
    </row>
    <row r="2977" s="109" customFormat="1" ht="19.9" customHeight="1" spans="1:7">
      <c r="A2977" s="197" t="s">
        <v>2051</v>
      </c>
      <c r="B2977" s="198" t="s">
        <v>2052</v>
      </c>
      <c r="C2977" s="199">
        <v>5.75</v>
      </c>
      <c r="D2977" s="199"/>
      <c r="E2977" s="199">
        <v>5.75</v>
      </c>
      <c r="F2977" s="199"/>
      <c r="G2977" s="199"/>
    </row>
    <row r="2978" s="109" customFormat="1" ht="19.9" customHeight="1" spans="1:7">
      <c r="A2978" s="197" t="s">
        <v>2055</v>
      </c>
      <c r="B2978" s="198" t="s">
        <v>2056</v>
      </c>
      <c r="C2978" s="199">
        <v>2.5</v>
      </c>
      <c r="D2978" s="199"/>
      <c r="E2978" s="199">
        <v>2.5</v>
      </c>
      <c r="F2978" s="199"/>
      <c r="G2978" s="199"/>
    </row>
    <row r="2979" s="109" customFormat="1" ht="19.9" customHeight="1" spans="1:7">
      <c r="A2979" s="197" t="s">
        <v>2057</v>
      </c>
      <c r="B2979" s="198" t="s">
        <v>2058</v>
      </c>
      <c r="C2979" s="199">
        <v>3.25</v>
      </c>
      <c r="D2979" s="199"/>
      <c r="E2979" s="199">
        <v>3.25</v>
      </c>
      <c r="F2979" s="199"/>
      <c r="G2979" s="199"/>
    </row>
    <row r="2980" s="109" customFormat="1" ht="19.9" customHeight="1" spans="1:7">
      <c r="A2980" s="194" t="s">
        <v>2265</v>
      </c>
      <c r="B2980" s="195" t="s">
        <v>2266</v>
      </c>
      <c r="C2980" s="196">
        <v>880.05</v>
      </c>
      <c r="D2980" s="196">
        <v>802.12</v>
      </c>
      <c r="E2980" s="196">
        <v>1.61</v>
      </c>
      <c r="F2980" s="196"/>
      <c r="G2980" s="196">
        <v>76.32</v>
      </c>
    </row>
    <row r="2981" s="109" customFormat="1" ht="19.9" customHeight="1" spans="1:7">
      <c r="A2981" s="197" t="s">
        <v>1991</v>
      </c>
      <c r="B2981" s="198" t="s">
        <v>1992</v>
      </c>
      <c r="C2981" s="199">
        <v>802.12</v>
      </c>
      <c r="D2981" s="199">
        <v>802.12</v>
      </c>
      <c r="E2981" s="199"/>
      <c r="F2981" s="199"/>
      <c r="G2981" s="199"/>
    </row>
    <row r="2982" s="109" customFormat="1" ht="19.9" customHeight="1" spans="1:7">
      <c r="A2982" s="197" t="s">
        <v>1993</v>
      </c>
      <c r="B2982" s="198" t="s">
        <v>1994</v>
      </c>
      <c r="C2982" s="199">
        <v>96.79</v>
      </c>
      <c r="D2982" s="199">
        <v>96.79</v>
      </c>
      <c r="E2982" s="199"/>
      <c r="F2982" s="199"/>
      <c r="G2982" s="199"/>
    </row>
    <row r="2983" s="109" customFormat="1" ht="19.9" customHeight="1" spans="1:7">
      <c r="A2983" s="197" t="s">
        <v>1995</v>
      </c>
      <c r="B2983" s="198" t="s">
        <v>1996</v>
      </c>
      <c r="C2983" s="199">
        <v>415.15</v>
      </c>
      <c r="D2983" s="199">
        <v>415.15</v>
      </c>
      <c r="E2983" s="199"/>
      <c r="F2983" s="199"/>
      <c r="G2983" s="199"/>
    </row>
    <row r="2984" s="109" customFormat="1" ht="19.9" customHeight="1" spans="1:7">
      <c r="A2984" s="197" t="s">
        <v>1997</v>
      </c>
      <c r="B2984" s="198" t="s">
        <v>1998</v>
      </c>
      <c r="C2984" s="199">
        <v>41.99</v>
      </c>
      <c r="D2984" s="199">
        <v>41.99</v>
      </c>
      <c r="E2984" s="199"/>
      <c r="F2984" s="199"/>
      <c r="G2984" s="199"/>
    </row>
    <row r="2985" s="109" customFormat="1" ht="19.9" customHeight="1" spans="1:7">
      <c r="A2985" s="197" t="s">
        <v>1999</v>
      </c>
      <c r="B2985" s="198" t="s">
        <v>2000</v>
      </c>
      <c r="C2985" s="199">
        <v>11.4</v>
      </c>
      <c r="D2985" s="199">
        <v>11.4</v>
      </c>
      <c r="E2985" s="199"/>
      <c r="F2985" s="199"/>
      <c r="G2985" s="199"/>
    </row>
    <row r="2986" s="109" customFormat="1" ht="19.9" customHeight="1" spans="1:7">
      <c r="A2986" s="197" t="s">
        <v>2001</v>
      </c>
      <c r="B2986" s="198" t="s">
        <v>2002</v>
      </c>
      <c r="C2986" s="199">
        <v>80.8</v>
      </c>
      <c r="D2986" s="199">
        <v>80.8</v>
      </c>
      <c r="E2986" s="199"/>
      <c r="F2986" s="199"/>
      <c r="G2986" s="199"/>
    </row>
    <row r="2987" s="109" customFormat="1" ht="19.9" customHeight="1" spans="1:7">
      <c r="A2987" s="197" t="s">
        <v>2003</v>
      </c>
      <c r="B2987" s="198" t="s">
        <v>2004</v>
      </c>
      <c r="C2987" s="199">
        <v>39.42</v>
      </c>
      <c r="D2987" s="199">
        <v>39.42</v>
      </c>
      <c r="E2987" s="199"/>
      <c r="F2987" s="199"/>
      <c r="G2987" s="199"/>
    </row>
    <row r="2988" s="109" customFormat="1" ht="19.9" customHeight="1" spans="1:7">
      <c r="A2988" s="197" t="s">
        <v>2005</v>
      </c>
      <c r="B2988" s="198" t="s">
        <v>2006</v>
      </c>
      <c r="C2988" s="199">
        <v>9.74</v>
      </c>
      <c r="D2988" s="199">
        <v>9.74</v>
      </c>
      <c r="E2988" s="199"/>
      <c r="F2988" s="199"/>
      <c r="G2988" s="199"/>
    </row>
    <row r="2989" s="109" customFormat="1" ht="19.9" customHeight="1" spans="1:7">
      <c r="A2989" s="197" t="s">
        <v>2007</v>
      </c>
      <c r="B2989" s="198" t="s">
        <v>2008</v>
      </c>
      <c r="C2989" s="199">
        <v>0.51</v>
      </c>
      <c r="D2989" s="199">
        <v>0.51</v>
      </c>
      <c r="E2989" s="199"/>
      <c r="F2989" s="199"/>
      <c r="G2989" s="199"/>
    </row>
    <row r="2990" s="109" customFormat="1" ht="19.9" customHeight="1" spans="1:7">
      <c r="A2990" s="197" t="s">
        <v>2009</v>
      </c>
      <c r="B2990" s="198" t="s">
        <v>2010</v>
      </c>
      <c r="C2990" s="199">
        <v>61.43</v>
      </c>
      <c r="D2990" s="199">
        <v>61.43</v>
      </c>
      <c r="E2990" s="199"/>
      <c r="F2990" s="199"/>
      <c r="G2990" s="199"/>
    </row>
    <row r="2991" s="109" customFormat="1" ht="19.9" customHeight="1" spans="1:7">
      <c r="A2991" s="197" t="s">
        <v>2011</v>
      </c>
      <c r="B2991" s="198" t="s">
        <v>2012</v>
      </c>
      <c r="C2991" s="199">
        <v>4.1</v>
      </c>
      <c r="D2991" s="199">
        <v>4.1</v>
      </c>
      <c r="E2991" s="199"/>
      <c r="F2991" s="199"/>
      <c r="G2991" s="199"/>
    </row>
    <row r="2992" s="109" customFormat="1" ht="19.9" customHeight="1" spans="1:7">
      <c r="A2992" s="197" t="s">
        <v>2013</v>
      </c>
      <c r="B2992" s="198" t="s">
        <v>2014</v>
      </c>
      <c r="C2992" s="199">
        <v>40.79</v>
      </c>
      <c r="D2992" s="199">
        <v>40.79</v>
      </c>
      <c r="E2992" s="199"/>
      <c r="F2992" s="199"/>
      <c r="G2992" s="199"/>
    </row>
    <row r="2993" s="109" customFormat="1" ht="19.9" customHeight="1" spans="1:7">
      <c r="A2993" s="197" t="s">
        <v>2015</v>
      </c>
      <c r="B2993" s="198" t="s">
        <v>2016</v>
      </c>
      <c r="C2993" s="199">
        <v>76.32</v>
      </c>
      <c r="D2993" s="199"/>
      <c r="E2993" s="199"/>
      <c r="F2993" s="199"/>
      <c r="G2993" s="199">
        <v>76.32</v>
      </c>
    </row>
    <row r="2994" s="109" customFormat="1" ht="19.9" customHeight="1" spans="1:7">
      <c r="A2994" s="197" t="s">
        <v>2017</v>
      </c>
      <c r="B2994" s="198" t="s">
        <v>2018</v>
      </c>
      <c r="C2994" s="199">
        <v>3.04</v>
      </c>
      <c r="D2994" s="199"/>
      <c r="E2994" s="199"/>
      <c r="F2994" s="199"/>
      <c r="G2994" s="199">
        <v>3.04</v>
      </c>
    </row>
    <row r="2995" s="109" customFormat="1" ht="19.9" customHeight="1" spans="1:7">
      <c r="A2995" s="197" t="s">
        <v>2019</v>
      </c>
      <c r="B2995" s="198" t="s">
        <v>2020</v>
      </c>
      <c r="C2995" s="199">
        <v>0.57</v>
      </c>
      <c r="D2995" s="199"/>
      <c r="E2995" s="199"/>
      <c r="F2995" s="199"/>
      <c r="G2995" s="199">
        <v>0.57</v>
      </c>
    </row>
    <row r="2996" s="109" customFormat="1" ht="19.9" customHeight="1" spans="1:7">
      <c r="A2996" s="197" t="s">
        <v>2021</v>
      </c>
      <c r="B2996" s="198" t="s">
        <v>2022</v>
      </c>
      <c r="C2996" s="199">
        <v>1.52</v>
      </c>
      <c r="D2996" s="199"/>
      <c r="E2996" s="199"/>
      <c r="F2996" s="199"/>
      <c r="G2996" s="199">
        <v>1.52</v>
      </c>
    </row>
    <row r="2997" s="109" customFormat="1" ht="19.9" customHeight="1" spans="1:7">
      <c r="A2997" s="197" t="s">
        <v>2023</v>
      </c>
      <c r="B2997" s="198" t="s">
        <v>2024</v>
      </c>
      <c r="C2997" s="199">
        <v>0.76</v>
      </c>
      <c r="D2997" s="199"/>
      <c r="E2997" s="199"/>
      <c r="F2997" s="199"/>
      <c r="G2997" s="199">
        <v>0.76</v>
      </c>
    </row>
    <row r="2998" s="109" customFormat="1" ht="19.9" customHeight="1" spans="1:7">
      <c r="A2998" s="197" t="s">
        <v>2025</v>
      </c>
      <c r="B2998" s="198" t="s">
        <v>2026</v>
      </c>
      <c r="C2998" s="199">
        <v>3.42</v>
      </c>
      <c r="D2998" s="199"/>
      <c r="E2998" s="199"/>
      <c r="F2998" s="199"/>
      <c r="G2998" s="199">
        <v>3.42</v>
      </c>
    </row>
    <row r="2999" s="109" customFormat="1" ht="19.9" customHeight="1" spans="1:7">
      <c r="A2999" s="197" t="s">
        <v>2027</v>
      </c>
      <c r="B2999" s="198" t="s">
        <v>2028</v>
      </c>
      <c r="C2999" s="199">
        <v>0.57</v>
      </c>
      <c r="D2999" s="199"/>
      <c r="E2999" s="199"/>
      <c r="F2999" s="199"/>
      <c r="G2999" s="199">
        <v>0.57</v>
      </c>
    </row>
    <row r="3000" s="109" customFormat="1" ht="19.9" customHeight="1" spans="1:7">
      <c r="A3000" s="197" t="s">
        <v>2029</v>
      </c>
      <c r="B3000" s="198" t="s">
        <v>2030</v>
      </c>
      <c r="C3000" s="199">
        <v>8.1</v>
      </c>
      <c r="D3000" s="199"/>
      <c r="E3000" s="199"/>
      <c r="F3000" s="199"/>
      <c r="G3000" s="199">
        <v>8.1</v>
      </c>
    </row>
    <row r="3001" s="109" customFormat="1" ht="19.9" customHeight="1" spans="1:7">
      <c r="A3001" s="197" t="s">
        <v>2031</v>
      </c>
      <c r="B3001" s="198" t="s">
        <v>2032</v>
      </c>
      <c r="C3001" s="199">
        <v>13.11</v>
      </c>
      <c r="D3001" s="199"/>
      <c r="E3001" s="199"/>
      <c r="F3001" s="199"/>
      <c r="G3001" s="199">
        <v>13.11</v>
      </c>
    </row>
    <row r="3002" s="109" customFormat="1" ht="19.9" customHeight="1" spans="1:7">
      <c r="A3002" s="197" t="s">
        <v>2033</v>
      </c>
      <c r="B3002" s="198" t="s">
        <v>2034</v>
      </c>
      <c r="C3002" s="199">
        <v>0.95</v>
      </c>
      <c r="D3002" s="199"/>
      <c r="E3002" s="199"/>
      <c r="F3002" s="199"/>
      <c r="G3002" s="199">
        <v>0.95</v>
      </c>
    </row>
    <row r="3003" s="109" customFormat="1" ht="19.9" customHeight="1" spans="1:7">
      <c r="A3003" s="197" t="s">
        <v>2035</v>
      </c>
      <c r="B3003" s="198" t="s">
        <v>2036</v>
      </c>
      <c r="C3003" s="199">
        <v>0.76</v>
      </c>
      <c r="D3003" s="199"/>
      <c r="E3003" s="199"/>
      <c r="F3003" s="199"/>
      <c r="G3003" s="199">
        <v>0.76</v>
      </c>
    </row>
    <row r="3004" s="109" customFormat="1" ht="19.9" customHeight="1" spans="1:7">
      <c r="A3004" s="197" t="s">
        <v>2037</v>
      </c>
      <c r="B3004" s="198" t="s">
        <v>2038</v>
      </c>
      <c r="C3004" s="199">
        <v>1.14</v>
      </c>
      <c r="D3004" s="199"/>
      <c r="E3004" s="199"/>
      <c r="F3004" s="199"/>
      <c r="G3004" s="199">
        <v>1.14</v>
      </c>
    </row>
    <row r="3005" s="109" customFormat="1" ht="19.9" customHeight="1" spans="1:7">
      <c r="A3005" s="197" t="s">
        <v>2039</v>
      </c>
      <c r="B3005" s="198" t="s">
        <v>2040</v>
      </c>
      <c r="C3005" s="199">
        <v>0.76</v>
      </c>
      <c r="D3005" s="199"/>
      <c r="E3005" s="199"/>
      <c r="F3005" s="199"/>
      <c r="G3005" s="199">
        <v>0.76</v>
      </c>
    </row>
    <row r="3006" s="109" customFormat="1" ht="19.9" customHeight="1" spans="1:7">
      <c r="A3006" s="197" t="s">
        <v>2041</v>
      </c>
      <c r="B3006" s="198" t="s">
        <v>2042</v>
      </c>
      <c r="C3006" s="199">
        <v>0.95</v>
      </c>
      <c r="D3006" s="199"/>
      <c r="E3006" s="199"/>
      <c r="F3006" s="199"/>
      <c r="G3006" s="199">
        <v>0.95</v>
      </c>
    </row>
    <row r="3007" s="109" customFormat="1" ht="19.9" customHeight="1" spans="1:7">
      <c r="A3007" s="197" t="s">
        <v>2043</v>
      </c>
      <c r="B3007" s="198" t="s">
        <v>2044</v>
      </c>
      <c r="C3007" s="199">
        <v>10.94</v>
      </c>
      <c r="D3007" s="199"/>
      <c r="E3007" s="199"/>
      <c r="F3007" s="199"/>
      <c r="G3007" s="199">
        <v>10.94</v>
      </c>
    </row>
    <row r="3008" s="109" customFormat="1" ht="19.9" customHeight="1" spans="1:7">
      <c r="A3008" s="197" t="s">
        <v>2045</v>
      </c>
      <c r="B3008" s="198" t="s">
        <v>2046</v>
      </c>
      <c r="C3008" s="199">
        <v>0.11</v>
      </c>
      <c r="D3008" s="199"/>
      <c r="E3008" s="199"/>
      <c r="F3008" s="199"/>
      <c r="G3008" s="199">
        <v>0.11</v>
      </c>
    </row>
    <row r="3009" s="109" customFormat="1" ht="19.9" customHeight="1" spans="1:7">
      <c r="A3009" s="197" t="s">
        <v>2047</v>
      </c>
      <c r="B3009" s="198" t="s">
        <v>2048</v>
      </c>
      <c r="C3009" s="199">
        <v>12.35</v>
      </c>
      <c r="D3009" s="199"/>
      <c r="E3009" s="199"/>
      <c r="F3009" s="199"/>
      <c r="G3009" s="199">
        <v>12.35</v>
      </c>
    </row>
    <row r="3010" s="109" customFormat="1" ht="19.9" customHeight="1" spans="1:7">
      <c r="A3010" s="197" t="s">
        <v>2049</v>
      </c>
      <c r="B3010" s="198" t="s">
        <v>2050</v>
      </c>
      <c r="C3010" s="199">
        <v>17.27</v>
      </c>
      <c r="D3010" s="199"/>
      <c r="E3010" s="199"/>
      <c r="F3010" s="199"/>
      <c r="G3010" s="199">
        <v>17.27</v>
      </c>
    </row>
    <row r="3011" s="109" customFormat="1" ht="19.9" customHeight="1" spans="1:7">
      <c r="A3011" s="197" t="s">
        <v>2051</v>
      </c>
      <c r="B3011" s="198" t="s">
        <v>2052</v>
      </c>
      <c r="C3011" s="199">
        <v>1.61</v>
      </c>
      <c r="D3011" s="199"/>
      <c r="E3011" s="199">
        <v>1.61</v>
      </c>
      <c r="F3011" s="199"/>
      <c r="G3011" s="199"/>
    </row>
    <row r="3012" s="109" customFormat="1" ht="19.9" customHeight="1" spans="1:7">
      <c r="A3012" s="197" t="s">
        <v>2055</v>
      </c>
      <c r="B3012" s="198" t="s">
        <v>2056</v>
      </c>
      <c r="C3012" s="199">
        <v>0.7</v>
      </c>
      <c r="D3012" s="199"/>
      <c r="E3012" s="199">
        <v>0.7</v>
      </c>
      <c r="F3012" s="199"/>
      <c r="G3012" s="199"/>
    </row>
    <row r="3013" s="109" customFormat="1" ht="19.9" customHeight="1" spans="1:7">
      <c r="A3013" s="197" t="s">
        <v>2057</v>
      </c>
      <c r="B3013" s="198" t="s">
        <v>2058</v>
      </c>
      <c r="C3013" s="199">
        <v>0.91</v>
      </c>
      <c r="D3013" s="199"/>
      <c r="E3013" s="199">
        <v>0.91</v>
      </c>
      <c r="F3013" s="199"/>
      <c r="G3013" s="199"/>
    </row>
    <row r="3014" s="109" customFormat="1" ht="19.9" customHeight="1" spans="1:7">
      <c r="A3014" s="194" t="s">
        <v>2267</v>
      </c>
      <c r="B3014" s="195" t="s">
        <v>2268</v>
      </c>
      <c r="C3014" s="196">
        <v>2010.27</v>
      </c>
      <c r="D3014" s="196">
        <v>1823.09</v>
      </c>
      <c r="E3014" s="196">
        <v>1.15</v>
      </c>
      <c r="F3014" s="196"/>
      <c r="G3014" s="196">
        <v>186.03</v>
      </c>
    </row>
    <row r="3015" s="109" customFormat="1" ht="19.9" customHeight="1" spans="1:7">
      <c r="A3015" s="197" t="s">
        <v>1991</v>
      </c>
      <c r="B3015" s="198" t="s">
        <v>1992</v>
      </c>
      <c r="C3015" s="199">
        <v>1823.09</v>
      </c>
      <c r="D3015" s="199">
        <v>1823.09</v>
      </c>
      <c r="E3015" s="199"/>
      <c r="F3015" s="199"/>
      <c r="G3015" s="199"/>
    </row>
    <row r="3016" s="109" customFormat="1" ht="19.9" customHeight="1" spans="1:7">
      <c r="A3016" s="197" t="s">
        <v>1993</v>
      </c>
      <c r="B3016" s="198" t="s">
        <v>1994</v>
      </c>
      <c r="C3016" s="199">
        <v>212.9</v>
      </c>
      <c r="D3016" s="199">
        <v>212.9</v>
      </c>
      <c r="E3016" s="199"/>
      <c r="F3016" s="199"/>
      <c r="G3016" s="199"/>
    </row>
    <row r="3017" s="109" customFormat="1" ht="19.9" customHeight="1" spans="1:7">
      <c r="A3017" s="197" t="s">
        <v>1995</v>
      </c>
      <c r="B3017" s="198" t="s">
        <v>1996</v>
      </c>
      <c r="C3017" s="199">
        <v>970.98</v>
      </c>
      <c r="D3017" s="199">
        <v>970.98</v>
      </c>
      <c r="E3017" s="199"/>
      <c r="F3017" s="199"/>
      <c r="G3017" s="199"/>
    </row>
    <row r="3018" s="109" customFormat="1" ht="19.9" customHeight="1" spans="1:7">
      <c r="A3018" s="197" t="s">
        <v>1997</v>
      </c>
      <c r="B3018" s="198" t="s">
        <v>1998</v>
      </c>
      <c r="C3018" s="199">
        <v>95.6</v>
      </c>
      <c r="D3018" s="199">
        <v>95.6</v>
      </c>
      <c r="E3018" s="199"/>
      <c r="F3018" s="199"/>
      <c r="G3018" s="199"/>
    </row>
    <row r="3019" s="109" customFormat="1" ht="19.9" customHeight="1" spans="1:7">
      <c r="A3019" s="197" t="s">
        <v>1999</v>
      </c>
      <c r="B3019" s="198" t="s">
        <v>2000</v>
      </c>
      <c r="C3019" s="199">
        <v>29.4</v>
      </c>
      <c r="D3019" s="199">
        <v>29.4</v>
      </c>
      <c r="E3019" s="199"/>
      <c r="F3019" s="199"/>
      <c r="G3019" s="199"/>
    </row>
    <row r="3020" s="109" customFormat="1" ht="19.9" customHeight="1" spans="1:7">
      <c r="A3020" s="197" t="s">
        <v>2001</v>
      </c>
      <c r="B3020" s="198" t="s">
        <v>2002</v>
      </c>
      <c r="C3020" s="199">
        <v>183.35</v>
      </c>
      <c r="D3020" s="199">
        <v>183.35</v>
      </c>
      <c r="E3020" s="199"/>
      <c r="F3020" s="199"/>
      <c r="G3020" s="199"/>
    </row>
    <row r="3021" s="109" customFormat="1" ht="19.9" customHeight="1" spans="1:7">
      <c r="A3021" s="197" t="s">
        <v>2003</v>
      </c>
      <c r="B3021" s="198" t="s">
        <v>2004</v>
      </c>
      <c r="C3021" s="199">
        <v>89.58</v>
      </c>
      <c r="D3021" s="199">
        <v>89.58</v>
      </c>
      <c r="E3021" s="199"/>
      <c r="F3021" s="199"/>
      <c r="G3021" s="199"/>
    </row>
    <row r="3022" s="109" customFormat="1" ht="19.9" customHeight="1" spans="1:7">
      <c r="A3022" s="197" t="s">
        <v>2005</v>
      </c>
      <c r="B3022" s="198" t="s">
        <v>2006</v>
      </c>
      <c r="C3022" s="199">
        <v>14.12</v>
      </c>
      <c r="D3022" s="199">
        <v>14.12</v>
      </c>
      <c r="E3022" s="199"/>
      <c r="F3022" s="199"/>
      <c r="G3022" s="199"/>
    </row>
    <row r="3023" s="109" customFormat="1" ht="19.9" customHeight="1" spans="1:7">
      <c r="A3023" s="197" t="s">
        <v>2007</v>
      </c>
      <c r="B3023" s="198" t="s">
        <v>2008</v>
      </c>
      <c r="C3023" s="199">
        <v>3.22</v>
      </c>
      <c r="D3023" s="199">
        <v>3.22</v>
      </c>
      <c r="E3023" s="199"/>
      <c r="F3023" s="199"/>
      <c r="G3023" s="199"/>
    </row>
    <row r="3024" s="109" customFormat="1" ht="19.9" customHeight="1" spans="1:7">
      <c r="A3024" s="197" t="s">
        <v>2009</v>
      </c>
      <c r="B3024" s="198" t="s">
        <v>2010</v>
      </c>
      <c r="C3024" s="199">
        <v>139.61</v>
      </c>
      <c r="D3024" s="199">
        <v>139.61</v>
      </c>
      <c r="E3024" s="199"/>
      <c r="F3024" s="199"/>
      <c r="G3024" s="199"/>
    </row>
    <row r="3025" s="109" customFormat="1" ht="19.9" customHeight="1" spans="1:7">
      <c r="A3025" s="197" t="s">
        <v>2011</v>
      </c>
      <c r="B3025" s="198" t="s">
        <v>2012</v>
      </c>
      <c r="C3025" s="199">
        <v>10.58</v>
      </c>
      <c r="D3025" s="199">
        <v>10.58</v>
      </c>
      <c r="E3025" s="199"/>
      <c r="F3025" s="199"/>
      <c r="G3025" s="199"/>
    </row>
    <row r="3026" s="109" customFormat="1" ht="19.9" customHeight="1" spans="1:7">
      <c r="A3026" s="197" t="s">
        <v>2013</v>
      </c>
      <c r="B3026" s="198" t="s">
        <v>2014</v>
      </c>
      <c r="C3026" s="199">
        <v>73.75</v>
      </c>
      <c r="D3026" s="199">
        <v>73.75</v>
      </c>
      <c r="E3026" s="199"/>
      <c r="F3026" s="199"/>
      <c r="G3026" s="199"/>
    </row>
    <row r="3027" s="109" customFormat="1" ht="19.9" customHeight="1" spans="1:7">
      <c r="A3027" s="197" t="s">
        <v>2015</v>
      </c>
      <c r="B3027" s="198" t="s">
        <v>2016</v>
      </c>
      <c r="C3027" s="199">
        <v>186.03</v>
      </c>
      <c r="D3027" s="199"/>
      <c r="E3027" s="199"/>
      <c r="F3027" s="199"/>
      <c r="G3027" s="199">
        <v>186.03</v>
      </c>
    </row>
    <row r="3028" s="109" customFormat="1" ht="19.9" customHeight="1" spans="1:7">
      <c r="A3028" s="197" t="s">
        <v>2017</v>
      </c>
      <c r="B3028" s="198" t="s">
        <v>2018</v>
      </c>
      <c r="C3028" s="199">
        <v>8.82</v>
      </c>
      <c r="D3028" s="199"/>
      <c r="E3028" s="199"/>
      <c r="F3028" s="199"/>
      <c r="G3028" s="199">
        <v>8.82</v>
      </c>
    </row>
    <row r="3029" s="109" customFormat="1" ht="19.9" customHeight="1" spans="1:7">
      <c r="A3029" s="197" t="s">
        <v>2019</v>
      </c>
      <c r="B3029" s="198" t="s">
        <v>2020</v>
      </c>
      <c r="C3029" s="199">
        <v>1.96</v>
      </c>
      <c r="D3029" s="199"/>
      <c r="E3029" s="199"/>
      <c r="F3029" s="199"/>
      <c r="G3029" s="199">
        <v>1.96</v>
      </c>
    </row>
    <row r="3030" s="109" customFormat="1" ht="19.9" customHeight="1" spans="1:7">
      <c r="A3030" s="197" t="s">
        <v>2021</v>
      </c>
      <c r="B3030" s="198" t="s">
        <v>2022</v>
      </c>
      <c r="C3030" s="199">
        <v>3.92</v>
      </c>
      <c r="D3030" s="199"/>
      <c r="E3030" s="199"/>
      <c r="F3030" s="199"/>
      <c r="G3030" s="199">
        <v>3.92</v>
      </c>
    </row>
    <row r="3031" s="109" customFormat="1" ht="19.9" customHeight="1" spans="1:7">
      <c r="A3031" s="197" t="s">
        <v>2023</v>
      </c>
      <c r="B3031" s="198" t="s">
        <v>2024</v>
      </c>
      <c r="C3031" s="199">
        <v>1.96</v>
      </c>
      <c r="D3031" s="199"/>
      <c r="E3031" s="199"/>
      <c r="F3031" s="199"/>
      <c r="G3031" s="199">
        <v>1.96</v>
      </c>
    </row>
    <row r="3032" s="109" customFormat="1" ht="19.9" customHeight="1" spans="1:7">
      <c r="A3032" s="197" t="s">
        <v>2025</v>
      </c>
      <c r="B3032" s="198" t="s">
        <v>2026</v>
      </c>
      <c r="C3032" s="199">
        <v>12.25</v>
      </c>
      <c r="D3032" s="199"/>
      <c r="E3032" s="199"/>
      <c r="F3032" s="199"/>
      <c r="G3032" s="199">
        <v>12.25</v>
      </c>
    </row>
    <row r="3033" s="109" customFormat="1" ht="19.9" customHeight="1" spans="1:7">
      <c r="A3033" s="197" t="s">
        <v>2027</v>
      </c>
      <c r="B3033" s="198" t="s">
        <v>2028</v>
      </c>
      <c r="C3033" s="199">
        <v>1.47</v>
      </c>
      <c r="D3033" s="199"/>
      <c r="E3033" s="199"/>
      <c r="F3033" s="199"/>
      <c r="G3033" s="199">
        <v>1.47</v>
      </c>
    </row>
    <row r="3034" s="109" customFormat="1" ht="19.9" customHeight="1" spans="1:7">
      <c r="A3034" s="197" t="s">
        <v>2029</v>
      </c>
      <c r="B3034" s="198" t="s">
        <v>2030</v>
      </c>
      <c r="C3034" s="199">
        <v>21.32</v>
      </c>
      <c r="D3034" s="199"/>
      <c r="E3034" s="199"/>
      <c r="F3034" s="199"/>
      <c r="G3034" s="199">
        <v>21.32</v>
      </c>
    </row>
    <row r="3035" s="109" customFormat="1" ht="19.9" customHeight="1" spans="1:7">
      <c r="A3035" s="197" t="s">
        <v>2031</v>
      </c>
      <c r="B3035" s="198" t="s">
        <v>2032</v>
      </c>
      <c r="C3035" s="199">
        <v>38.22</v>
      </c>
      <c r="D3035" s="199"/>
      <c r="E3035" s="199"/>
      <c r="F3035" s="199"/>
      <c r="G3035" s="199">
        <v>38.22</v>
      </c>
    </row>
    <row r="3036" s="109" customFormat="1" ht="19.9" customHeight="1" spans="1:7">
      <c r="A3036" s="197" t="s">
        <v>2033</v>
      </c>
      <c r="B3036" s="198" t="s">
        <v>2034</v>
      </c>
      <c r="C3036" s="199">
        <v>2.45</v>
      </c>
      <c r="D3036" s="199"/>
      <c r="E3036" s="199"/>
      <c r="F3036" s="199"/>
      <c r="G3036" s="199">
        <v>2.45</v>
      </c>
    </row>
    <row r="3037" s="109" customFormat="1" ht="19.9" customHeight="1" spans="1:7">
      <c r="A3037" s="197" t="s">
        <v>2035</v>
      </c>
      <c r="B3037" s="198" t="s">
        <v>2036</v>
      </c>
      <c r="C3037" s="199">
        <v>2.45</v>
      </c>
      <c r="D3037" s="199"/>
      <c r="E3037" s="199"/>
      <c r="F3037" s="199"/>
      <c r="G3037" s="199">
        <v>2.45</v>
      </c>
    </row>
    <row r="3038" s="109" customFormat="1" ht="19.9" customHeight="1" spans="1:7">
      <c r="A3038" s="197" t="s">
        <v>2037</v>
      </c>
      <c r="B3038" s="198" t="s">
        <v>2038</v>
      </c>
      <c r="C3038" s="199">
        <v>2.94</v>
      </c>
      <c r="D3038" s="199"/>
      <c r="E3038" s="199"/>
      <c r="F3038" s="199"/>
      <c r="G3038" s="199">
        <v>2.94</v>
      </c>
    </row>
    <row r="3039" s="109" customFormat="1" ht="19.9" customHeight="1" spans="1:7">
      <c r="A3039" s="197" t="s">
        <v>2039</v>
      </c>
      <c r="B3039" s="198" t="s">
        <v>2040</v>
      </c>
      <c r="C3039" s="199">
        <v>1.96</v>
      </c>
      <c r="D3039" s="199"/>
      <c r="E3039" s="199"/>
      <c r="F3039" s="199"/>
      <c r="G3039" s="199">
        <v>1.96</v>
      </c>
    </row>
    <row r="3040" s="109" customFormat="1" ht="19.9" customHeight="1" spans="1:7">
      <c r="A3040" s="197" t="s">
        <v>2041</v>
      </c>
      <c r="B3040" s="198" t="s">
        <v>2042</v>
      </c>
      <c r="C3040" s="199">
        <v>2.45</v>
      </c>
      <c r="D3040" s="199"/>
      <c r="E3040" s="199"/>
      <c r="F3040" s="199"/>
      <c r="G3040" s="199">
        <v>2.45</v>
      </c>
    </row>
    <row r="3041" s="109" customFormat="1" ht="19.9" customHeight="1" spans="1:7">
      <c r="A3041" s="197" t="s">
        <v>2043</v>
      </c>
      <c r="B3041" s="198" t="s">
        <v>2044</v>
      </c>
      <c r="C3041" s="199">
        <v>25.26</v>
      </c>
      <c r="D3041" s="199"/>
      <c r="E3041" s="199"/>
      <c r="F3041" s="199"/>
      <c r="G3041" s="199">
        <v>25.26</v>
      </c>
    </row>
    <row r="3042" s="109" customFormat="1" ht="19.9" customHeight="1" spans="1:7">
      <c r="A3042" s="197" t="s">
        <v>2045</v>
      </c>
      <c r="B3042" s="198" t="s">
        <v>2046</v>
      </c>
      <c r="C3042" s="199">
        <v>0.29</v>
      </c>
      <c r="D3042" s="199"/>
      <c r="E3042" s="199"/>
      <c r="F3042" s="199"/>
      <c r="G3042" s="199">
        <v>0.29</v>
      </c>
    </row>
    <row r="3043" s="109" customFormat="1" ht="19.9" customHeight="1" spans="1:7">
      <c r="A3043" s="197" t="s">
        <v>2047</v>
      </c>
      <c r="B3043" s="198" t="s">
        <v>2048</v>
      </c>
      <c r="C3043" s="199">
        <v>36.75</v>
      </c>
      <c r="D3043" s="199"/>
      <c r="E3043" s="199"/>
      <c r="F3043" s="199"/>
      <c r="G3043" s="199">
        <v>36.75</v>
      </c>
    </row>
    <row r="3044" s="109" customFormat="1" ht="19.9" customHeight="1" spans="1:7">
      <c r="A3044" s="197" t="s">
        <v>2049</v>
      </c>
      <c r="B3044" s="198" t="s">
        <v>2050</v>
      </c>
      <c r="C3044" s="199">
        <v>21.56</v>
      </c>
      <c r="D3044" s="199"/>
      <c r="E3044" s="199"/>
      <c r="F3044" s="199"/>
      <c r="G3044" s="199">
        <v>21.56</v>
      </c>
    </row>
    <row r="3045" s="109" customFormat="1" ht="19.9" customHeight="1" spans="1:7">
      <c r="A3045" s="197" t="s">
        <v>2051</v>
      </c>
      <c r="B3045" s="198" t="s">
        <v>2052</v>
      </c>
      <c r="C3045" s="199">
        <v>1.15</v>
      </c>
      <c r="D3045" s="199"/>
      <c r="E3045" s="199">
        <v>1.15</v>
      </c>
      <c r="F3045" s="199"/>
      <c r="G3045" s="199"/>
    </row>
    <row r="3046" s="109" customFormat="1" ht="19.9" customHeight="1" spans="1:7">
      <c r="A3046" s="197" t="s">
        <v>2055</v>
      </c>
      <c r="B3046" s="198" t="s">
        <v>2056</v>
      </c>
      <c r="C3046" s="199">
        <v>0.5</v>
      </c>
      <c r="D3046" s="199"/>
      <c r="E3046" s="199">
        <v>0.5</v>
      </c>
      <c r="F3046" s="199"/>
      <c r="G3046" s="199"/>
    </row>
    <row r="3047" s="109" customFormat="1" ht="19.9" customHeight="1" spans="1:7">
      <c r="A3047" s="197" t="s">
        <v>2057</v>
      </c>
      <c r="B3047" s="198" t="s">
        <v>2058</v>
      </c>
      <c r="C3047" s="199">
        <v>0.65</v>
      </c>
      <c r="D3047" s="199"/>
      <c r="E3047" s="199">
        <v>0.65</v>
      </c>
      <c r="F3047" s="199"/>
      <c r="G3047" s="199"/>
    </row>
    <row r="3048" s="109" customFormat="1" ht="19.9" customHeight="1" spans="1:7">
      <c r="A3048" s="194" t="s">
        <v>2269</v>
      </c>
      <c r="B3048" s="195" t="s">
        <v>2270</v>
      </c>
      <c r="C3048" s="196">
        <v>1838.81</v>
      </c>
      <c r="D3048" s="196">
        <v>1682.1</v>
      </c>
      <c r="E3048" s="196">
        <v>5.29</v>
      </c>
      <c r="F3048" s="196"/>
      <c r="G3048" s="196">
        <v>151.42</v>
      </c>
    </row>
    <row r="3049" s="109" customFormat="1" ht="19.9" customHeight="1" spans="1:7">
      <c r="A3049" s="197" t="s">
        <v>1991</v>
      </c>
      <c r="B3049" s="198" t="s">
        <v>1992</v>
      </c>
      <c r="C3049" s="199">
        <v>1682.1</v>
      </c>
      <c r="D3049" s="199">
        <v>1682.1</v>
      </c>
      <c r="E3049" s="199"/>
      <c r="F3049" s="199"/>
      <c r="G3049" s="199"/>
    </row>
    <row r="3050" s="109" customFormat="1" ht="19.9" customHeight="1" spans="1:7">
      <c r="A3050" s="197" t="s">
        <v>1993</v>
      </c>
      <c r="B3050" s="198" t="s">
        <v>1994</v>
      </c>
      <c r="C3050" s="199">
        <v>190.12</v>
      </c>
      <c r="D3050" s="199">
        <v>190.12</v>
      </c>
      <c r="E3050" s="199"/>
      <c r="F3050" s="199"/>
      <c r="G3050" s="199"/>
    </row>
    <row r="3051" s="109" customFormat="1" ht="19.9" customHeight="1" spans="1:7">
      <c r="A3051" s="197" t="s">
        <v>1995</v>
      </c>
      <c r="B3051" s="198" t="s">
        <v>1996</v>
      </c>
      <c r="C3051" s="199">
        <v>859.21</v>
      </c>
      <c r="D3051" s="199">
        <v>859.21</v>
      </c>
      <c r="E3051" s="199"/>
      <c r="F3051" s="199"/>
      <c r="G3051" s="199"/>
    </row>
    <row r="3052" s="109" customFormat="1" ht="19.9" customHeight="1" spans="1:7">
      <c r="A3052" s="197" t="s">
        <v>1997</v>
      </c>
      <c r="B3052" s="198" t="s">
        <v>1998</v>
      </c>
      <c r="C3052" s="199">
        <v>87.57</v>
      </c>
      <c r="D3052" s="199">
        <v>87.57</v>
      </c>
      <c r="E3052" s="199"/>
      <c r="F3052" s="199"/>
      <c r="G3052" s="199"/>
    </row>
    <row r="3053" s="109" customFormat="1" ht="19.9" customHeight="1" spans="1:7">
      <c r="A3053" s="197" t="s">
        <v>1999</v>
      </c>
      <c r="B3053" s="198" t="s">
        <v>2000</v>
      </c>
      <c r="C3053" s="199">
        <v>28.8</v>
      </c>
      <c r="D3053" s="199">
        <v>28.8</v>
      </c>
      <c r="E3053" s="199"/>
      <c r="F3053" s="199"/>
      <c r="G3053" s="199"/>
    </row>
    <row r="3054" s="109" customFormat="1" ht="19.9" customHeight="1" spans="1:7">
      <c r="A3054" s="197" t="s">
        <v>2001</v>
      </c>
      <c r="B3054" s="198" t="s">
        <v>2002</v>
      </c>
      <c r="C3054" s="199">
        <v>154.65</v>
      </c>
      <c r="D3054" s="199">
        <v>154.65</v>
      </c>
      <c r="E3054" s="199"/>
      <c r="F3054" s="199"/>
      <c r="G3054" s="199"/>
    </row>
    <row r="3055" s="109" customFormat="1" ht="19.9" customHeight="1" spans="1:7">
      <c r="A3055" s="197" t="s">
        <v>2003</v>
      </c>
      <c r="B3055" s="198" t="s">
        <v>2004</v>
      </c>
      <c r="C3055" s="199">
        <v>75.69</v>
      </c>
      <c r="D3055" s="199">
        <v>75.69</v>
      </c>
      <c r="E3055" s="199"/>
      <c r="F3055" s="199"/>
      <c r="G3055" s="199"/>
    </row>
    <row r="3056" s="109" customFormat="1" ht="19.9" customHeight="1" spans="1:7">
      <c r="A3056" s="197" t="s">
        <v>2005</v>
      </c>
      <c r="B3056" s="198" t="s">
        <v>2006</v>
      </c>
      <c r="C3056" s="199">
        <v>17.34</v>
      </c>
      <c r="D3056" s="199">
        <v>17.34</v>
      </c>
      <c r="E3056" s="199"/>
      <c r="F3056" s="199"/>
      <c r="G3056" s="199"/>
    </row>
    <row r="3057" s="109" customFormat="1" ht="19.9" customHeight="1" spans="1:7">
      <c r="A3057" s="197" t="s">
        <v>2007</v>
      </c>
      <c r="B3057" s="198" t="s">
        <v>2008</v>
      </c>
      <c r="C3057" s="199">
        <v>0.98</v>
      </c>
      <c r="D3057" s="199">
        <v>0.98</v>
      </c>
      <c r="E3057" s="199"/>
      <c r="F3057" s="199"/>
      <c r="G3057" s="199"/>
    </row>
    <row r="3058" s="109" customFormat="1" ht="19.9" customHeight="1" spans="1:7">
      <c r="A3058" s="197" t="s">
        <v>2009</v>
      </c>
      <c r="B3058" s="198" t="s">
        <v>2010</v>
      </c>
      <c r="C3058" s="199">
        <v>117.95</v>
      </c>
      <c r="D3058" s="199">
        <v>117.95</v>
      </c>
      <c r="E3058" s="199"/>
      <c r="F3058" s="199"/>
      <c r="G3058" s="199"/>
    </row>
    <row r="3059" s="109" customFormat="1" ht="19.9" customHeight="1" spans="1:7">
      <c r="A3059" s="197" t="s">
        <v>2011</v>
      </c>
      <c r="B3059" s="198" t="s">
        <v>2012</v>
      </c>
      <c r="C3059" s="199">
        <v>10.37</v>
      </c>
      <c r="D3059" s="199">
        <v>10.37</v>
      </c>
      <c r="E3059" s="199"/>
      <c r="F3059" s="199"/>
      <c r="G3059" s="199"/>
    </row>
    <row r="3060" s="109" customFormat="1" ht="19.9" customHeight="1" spans="1:7">
      <c r="A3060" s="197" t="s">
        <v>2013</v>
      </c>
      <c r="B3060" s="198" t="s">
        <v>2014</v>
      </c>
      <c r="C3060" s="199">
        <v>139.42</v>
      </c>
      <c r="D3060" s="199">
        <v>139.42</v>
      </c>
      <c r="E3060" s="199"/>
      <c r="F3060" s="199"/>
      <c r="G3060" s="199"/>
    </row>
    <row r="3061" s="109" customFormat="1" ht="19.9" customHeight="1" spans="1:7">
      <c r="A3061" s="197" t="s">
        <v>2015</v>
      </c>
      <c r="B3061" s="198" t="s">
        <v>2016</v>
      </c>
      <c r="C3061" s="199">
        <v>151.42</v>
      </c>
      <c r="D3061" s="199"/>
      <c r="E3061" s="199"/>
      <c r="F3061" s="199"/>
      <c r="G3061" s="199">
        <v>151.42</v>
      </c>
    </row>
    <row r="3062" s="109" customFormat="1" ht="19.9" customHeight="1" spans="1:7">
      <c r="A3062" s="197" t="s">
        <v>2017</v>
      </c>
      <c r="B3062" s="198" t="s">
        <v>2018</v>
      </c>
      <c r="C3062" s="199">
        <v>7.68</v>
      </c>
      <c r="D3062" s="199"/>
      <c r="E3062" s="199"/>
      <c r="F3062" s="199"/>
      <c r="G3062" s="199">
        <v>7.68</v>
      </c>
    </row>
    <row r="3063" s="109" customFormat="1" ht="19.9" customHeight="1" spans="1:7">
      <c r="A3063" s="197" t="s">
        <v>2019</v>
      </c>
      <c r="B3063" s="198" t="s">
        <v>2020</v>
      </c>
      <c r="C3063" s="199">
        <v>1.44</v>
      </c>
      <c r="D3063" s="199"/>
      <c r="E3063" s="199"/>
      <c r="F3063" s="199"/>
      <c r="G3063" s="199">
        <v>1.44</v>
      </c>
    </row>
    <row r="3064" s="109" customFormat="1" ht="19.9" customHeight="1" spans="1:7">
      <c r="A3064" s="197" t="s">
        <v>2021</v>
      </c>
      <c r="B3064" s="198" t="s">
        <v>2022</v>
      </c>
      <c r="C3064" s="199">
        <v>3.84</v>
      </c>
      <c r="D3064" s="199"/>
      <c r="E3064" s="199"/>
      <c r="F3064" s="199"/>
      <c r="G3064" s="199">
        <v>3.84</v>
      </c>
    </row>
    <row r="3065" s="109" customFormat="1" ht="19.9" customHeight="1" spans="1:7">
      <c r="A3065" s="197" t="s">
        <v>2023</v>
      </c>
      <c r="B3065" s="198" t="s">
        <v>2024</v>
      </c>
      <c r="C3065" s="199">
        <v>1.92</v>
      </c>
      <c r="D3065" s="199"/>
      <c r="E3065" s="199"/>
      <c r="F3065" s="199"/>
      <c r="G3065" s="199">
        <v>1.92</v>
      </c>
    </row>
    <row r="3066" s="109" customFormat="1" ht="19.9" customHeight="1" spans="1:7">
      <c r="A3066" s="197" t="s">
        <v>2025</v>
      </c>
      <c r="B3066" s="198" t="s">
        <v>2026</v>
      </c>
      <c r="C3066" s="199">
        <v>8.64</v>
      </c>
      <c r="D3066" s="199"/>
      <c r="E3066" s="199"/>
      <c r="F3066" s="199"/>
      <c r="G3066" s="199">
        <v>8.64</v>
      </c>
    </row>
    <row r="3067" s="109" customFormat="1" ht="19.9" customHeight="1" spans="1:7">
      <c r="A3067" s="197" t="s">
        <v>2027</v>
      </c>
      <c r="B3067" s="198" t="s">
        <v>2028</v>
      </c>
      <c r="C3067" s="199">
        <v>1.44</v>
      </c>
      <c r="D3067" s="199"/>
      <c r="E3067" s="199"/>
      <c r="F3067" s="199"/>
      <c r="G3067" s="199">
        <v>1.44</v>
      </c>
    </row>
    <row r="3068" s="109" customFormat="1" ht="19.9" customHeight="1" spans="1:7">
      <c r="A3068" s="197" t="s">
        <v>2029</v>
      </c>
      <c r="B3068" s="198" t="s">
        <v>2030</v>
      </c>
      <c r="C3068" s="199">
        <v>7.41</v>
      </c>
      <c r="D3068" s="199"/>
      <c r="E3068" s="199"/>
      <c r="F3068" s="199"/>
      <c r="G3068" s="199">
        <v>7.41</v>
      </c>
    </row>
    <row r="3069" s="109" customFormat="1" ht="19.9" customHeight="1" spans="1:7">
      <c r="A3069" s="197" t="s">
        <v>2031</v>
      </c>
      <c r="B3069" s="198" t="s">
        <v>2032</v>
      </c>
      <c r="C3069" s="199">
        <v>33.12</v>
      </c>
      <c r="D3069" s="199"/>
      <c r="E3069" s="199"/>
      <c r="F3069" s="199"/>
      <c r="G3069" s="199">
        <v>33.12</v>
      </c>
    </row>
    <row r="3070" s="109" customFormat="1" ht="19.9" customHeight="1" spans="1:7">
      <c r="A3070" s="197" t="s">
        <v>2033</v>
      </c>
      <c r="B3070" s="198" t="s">
        <v>2034</v>
      </c>
      <c r="C3070" s="199">
        <v>2.4</v>
      </c>
      <c r="D3070" s="199"/>
      <c r="E3070" s="199"/>
      <c r="F3070" s="199"/>
      <c r="G3070" s="199">
        <v>2.4</v>
      </c>
    </row>
    <row r="3071" s="109" customFormat="1" ht="19.9" customHeight="1" spans="1:7">
      <c r="A3071" s="197" t="s">
        <v>2035</v>
      </c>
      <c r="B3071" s="198" t="s">
        <v>2036</v>
      </c>
      <c r="C3071" s="199">
        <v>1.92</v>
      </c>
      <c r="D3071" s="199"/>
      <c r="E3071" s="199"/>
      <c r="F3071" s="199"/>
      <c r="G3071" s="199">
        <v>1.92</v>
      </c>
    </row>
    <row r="3072" s="109" customFormat="1" ht="19.9" customHeight="1" spans="1:7">
      <c r="A3072" s="197" t="s">
        <v>2037</v>
      </c>
      <c r="B3072" s="198" t="s">
        <v>2038</v>
      </c>
      <c r="C3072" s="199">
        <v>2.88</v>
      </c>
      <c r="D3072" s="199"/>
      <c r="E3072" s="199"/>
      <c r="F3072" s="199"/>
      <c r="G3072" s="199">
        <v>2.88</v>
      </c>
    </row>
    <row r="3073" s="109" customFormat="1" ht="19.9" customHeight="1" spans="1:7">
      <c r="A3073" s="197" t="s">
        <v>2039</v>
      </c>
      <c r="B3073" s="198" t="s">
        <v>2040</v>
      </c>
      <c r="C3073" s="199">
        <v>1.92</v>
      </c>
      <c r="D3073" s="199"/>
      <c r="E3073" s="199"/>
      <c r="F3073" s="199"/>
      <c r="G3073" s="199">
        <v>1.92</v>
      </c>
    </row>
    <row r="3074" s="109" customFormat="1" ht="19.9" customHeight="1" spans="1:7">
      <c r="A3074" s="197" t="s">
        <v>2041</v>
      </c>
      <c r="B3074" s="198" t="s">
        <v>2042</v>
      </c>
      <c r="C3074" s="199">
        <v>2.4</v>
      </c>
      <c r="D3074" s="199"/>
      <c r="E3074" s="199"/>
      <c r="F3074" s="199"/>
      <c r="G3074" s="199">
        <v>2.4</v>
      </c>
    </row>
    <row r="3075" s="109" customFormat="1" ht="19.9" customHeight="1" spans="1:7">
      <c r="A3075" s="197" t="s">
        <v>2043</v>
      </c>
      <c r="B3075" s="198" t="s">
        <v>2044</v>
      </c>
      <c r="C3075" s="199">
        <v>22.36</v>
      </c>
      <c r="D3075" s="199"/>
      <c r="E3075" s="199"/>
      <c r="F3075" s="199"/>
      <c r="G3075" s="199">
        <v>22.36</v>
      </c>
    </row>
    <row r="3076" s="109" customFormat="1" ht="19.9" customHeight="1" spans="1:7">
      <c r="A3076" s="197" t="s">
        <v>2045</v>
      </c>
      <c r="B3076" s="198" t="s">
        <v>2046</v>
      </c>
      <c r="C3076" s="199">
        <v>0.29</v>
      </c>
      <c r="D3076" s="199"/>
      <c r="E3076" s="199"/>
      <c r="F3076" s="199"/>
      <c r="G3076" s="199">
        <v>0.29</v>
      </c>
    </row>
    <row r="3077" s="109" customFormat="1" ht="19.9" customHeight="1" spans="1:7">
      <c r="A3077" s="197" t="s">
        <v>2047</v>
      </c>
      <c r="B3077" s="198" t="s">
        <v>2048</v>
      </c>
      <c r="C3077" s="199">
        <v>31.2</v>
      </c>
      <c r="D3077" s="199"/>
      <c r="E3077" s="199"/>
      <c r="F3077" s="199"/>
      <c r="G3077" s="199">
        <v>31.2</v>
      </c>
    </row>
    <row r="3078" s="109" customFormat="1" ht="19.9" customHeight="1" spans="1:7">
      <c r="A3078" s="197" t="s">
        <v>2049</v>
      </c>
      <c r="B3078" s="198" t="s">
        <v>2050</v>
      </c>
      <c r="C3078" s="199">
        <v>20.56</v>
      </c>
      <c r="D3078" s="199"/>
      <c r="E3078" s="199"/>
      <c r="F3078" s="199"/>
      <c r="G3078" s="199">
        <v>20.56</v>
      </c>
    </row>
    <row r="3079" s="109" customFormat="1" ht="19.9" customHeight="1" spans="1:7">
      <c r="A3079" s="197" t="s">
        <v>2051</v>
      </c>
      <c r="B3079" s="198" t="s">
        <v>2052</v>
      </c>
      <c r="C3079" s="199">
        <v>5.29</v>
      </c>
      <c r="D3079" s="199"/>
      <c r="E3079" s="199">
        <v>5.29</v>
      </c>
      <c r="F3079" s="199"/>
      <c r="G3079" s="199"/>
    </row>
    <row r="3080" s="109" customFormat="1" ht="19.9" customHeight="1" spans="1:7">
      <c r="A3080" s="197" t="s">
        <v>2055</v>
      </c>
      <c r="B3080" s="198" t="s">
        <v>2056</v>
      </c>
      <c r="C3080" s="199">
        <v>2.3</v>
      </c>
      <c r="D3080" s="199"/>
      <c r="E3080" s="199">
        <v>2.3</v>
      </c>
      <c r="F3080" s="199"/>
      <c r="G3080" s="199"/>
    </row>
    <row r="3081" s="109" customFormat="1" ht="19.9" customHeight="1" spans="1:7">
      <c r="A3081" s="197" t="s">
        <v>2057</v>
      </c>
      <c r="B3081" s="198" t="s">
        <v>2058</v>
      </c>
      <c r="C3081" s="199">
        <v>2.99</v>
      </c>
      <c r="D3081" s="199"/>
      <c r="E3081" s="199">
        <v>2.99</v>
      </c>
      <c r="F3081" s="199"/>
      <c r="G3081" s="199"/>
    </row>
    <row r="3082" s="109" customFormat="1" ht="19.9" customHeight="1" spans="1:7">
      <c r="A3082" s="194" t="s">
        <v>2271</v>
      </c>
      <c r="B3082" s="195" t="s">
        <v>2272</v>
      </c>
      <c r="C3082" s="196">
        <v>1317.84</v>
      </c>
      <c r="D3082" s="196">
        <v>1198.18</v>
      </c>
      <c r="E3082" s="196">
        <v>29.43</v>
      </c>
      <c r="F3082" s="196"/>
      <c r="G3082" s="196">
        <v>90.23</v>
      </c>
    </row>
    <row r="3083" s="109" customFormat="1" ht="19.9" customHeight="1" spans="1:7">
      <c r="A3083" s="197" t="s">
        <v>1991</v>
      </c>
      <c r="B3083" s="198" t="s">
        <v>1992</v>
      </c>
      <c r="C3083" s="199">
        <v>1198.18</v>
      </c>
      <c r="D3083" s="199">
        <v>1198.18</v>
      </c>
      <c r="E3083" s="199"/>
      <c r="F3083" s="199"/>
      <c r="G3083" s="199"/>
    </row>
    <row r="3084" s="109" customFormat="1" ht="19.9" customHeight="1" spans="1:7">
      <c r="A3084" s="197" t="s">
        <v>1993</v>
      </c>
      <c r="B3084" s="198" t="s">
        <v>1994</v>
      </c>
      <c r="C3084" s="199">
        <v>144.86</v>
      </c>
      <c r="D3084" s="199">
        <v>144.86</v>
      </c>
      <c r="E3084" s="199"/>
      <c r="F3084" s="199"/>
      <c r="G3084" s="199"/>
    </row>
    <row r="3085" s="109" customFormat="1" ht="19.9" customHeight="1" spans="1:7">
      <c r="A3085" s="197" t="s">
        <v>1995</v>
      </c>
      <c r="B3085" s="198" t="s">
        <v>1996</v>
      </c>
      <c r="C3085" s="199">
        <v>633.78</v>
      </c>
      <c r="D3085" s="199">
        <v>633.78</v>
      </c>
      <c r="E3085" s="199"/>
      <c r="F3085" s="199"/>
      <c r="G3085" s="199"/>
    </row>
    <row r="3086" s="109" customFormat="1" ht="19.9" customHeight="1" spans="1:7">
      <c r="A3086" s="197" t="s">
        <v>1997</v>
      </c>
      <c r="B3086" s="198" t="s">
        <v>1998</v>
      </c>
      <c r="C3086" s="199">
        <v>63.88</v>
      </c>
      <c r="D3086" s="199">
        <v>63.88</v>
      </c>
      <c r="E3086" s="199"/>
      <c r="F3086" s="199"/>
      <c r="G3086" s="199"/>
    </row>
    <row r="3087" s="109" customFormat="1" ht="19.9" customHeight="1" spans="1:7">
      <c r="A3087" s="197" t="s">
        <v>1999</v>
      </c>
      <c r="B3087" s="198" t="s">
        <v>2000</v>
      </c>
      <c r="C3087" s="199">
        <v>18.6</v>
      </c>
      <c r="D3087" s="199">
        <v>18.6</v>
      </c>
      <c r="E3087" s="199"/>
      <c r="F3087" s="199"/>
      <c r="G3087" s="199"/>
    </row>
    <row r="3088" s="109" customFormat="1" ht="19.9" customHeight="1" spans="1:7">
      <c r="A3088" s="197" t="s">
        <v>2001</v>
      </c>
      <c r="B3088" s="198" t="s">
        <v>2002</v>
      </c>
      <c r="C3088" s="199">
        <v>119.86</v>
      </c>
      <c r="D3088" s="199">
        <v>119.86</v>
      </c>
      <c r="E3088" s="199"/>
      <c r="F3088" s="199"/>
      <c r="G3088" s="199"/>
    </row>
    <row r="3089" s="109" customFormat="1" ht="19.9" customHeight="1" spans="1:7">
      <c r="A3089" s="197" t="s">
        <v>2003</v>
      </c>
      <c r="B3089" s="198" t="s">
        <v>2004</v>
      </c>
      <c r="C3089" s="199">
        <v>58.52</v>
      </c>
      <c r="D3089" s="199">
        <v>58.52</v>
      </c>
      <c r="E3089" s="199"/>
      <c r="F3089" s="199"/>
      <c r="G3089" s="199"/>
    </row>
    <row r="3090" s="109" customFormat="1" ht="19.9" customHeight="1" spans="1:7">
      <c r="A3090" s="197" t="s">
        <v>2005</v>
      </c>
      <c r="B3090" s="198" t="s">
        <v>2006</v>
      </c>
      <c r="C3090" s="199">
        <v>10.5</v>
      </c>
      <c r="D3090" s="199">
        <v>10.5</v>
      </c>
      <c r="E3090" s="199"/>
      <c r="F3090" s="199"/>
      <c r="G3090" s="199"/>
    </row>
    <row r="3091" s="109" customFormat="1" ht="19.9" customHeight="1" spans="1:7">
      <c r="A3091" s="197" t="s">
        <v>2007</v>
      </c>
      <c r="B3091" s="198" t="s">
        <v>2008</v>
      </c>
      <c r="C3091" s="199">
        <v>1.81</v>
      </c>
      <c r="D3091" s="199">
        <v>1.81</v>
      </c>
      <c r="E3091" s="199"/>
      <c r="F3091" s="199"/>
      <c r="G3091" s="199"/>
    </row>
    <row r="3092" s="109" customFormat="1" ht="19.9" customHeight="1" spans="1:7">
      <c r="A3092" s="197" t="s">
        <v>2009</v>
      </c>
      <c r="B3092" s="198" t="s">
        <v>2010</v>
      </c>
      <c r="C3092" s="199">
        <v>91.21</v>
      </c>
      <c r="D3092" s="199">
        <v>91.21</v>
      </c>
      <c r="E3092" s="199"/>
      <c r="F3092" s="199"/>
      <c r="G3092" s="199"/>
    </row>
    <row r="3093" s="109" customFormat="1" ht="19.9" customHeight="1" spans="1:7">
      <c r="A3093" s="197" t="s">
        <v>2011</v>
      </c>
      <c r="B3093" s="198" t="s">
        <v>2012</v>
      </c>
      <c r="C3093" s="199">
        <v>6.7</v>
      </c>
      <c r="D3093" s="199">
        <v>6.7</v>
      </c>
      <c r="E3093" s="199"/>
      <c r="F3093" s="199"/>
      <c r="G3093" s="199"/>
    </row>
    <row r="3094" s="109" customFormat="1" ht="19.9" customHeight="1" spans="1:7">
      <c r="A3094" s="197" t="s">
        <v>2013</v>
      </c>
      <c r="B3094" s="198" t="s">
        <v>2014</v>
      </c>
      <c r="C3094" s="199">
        <v>48.46</v>
      </c>
      <c r="D3094" s="199">
        <v>48.46</v>
      </c>
      <c r="E3094" s="199"/>
      <c r="F3094" s="199"/>
      <c r="G3094" s="199"/>
    </row>
    <row r="3095" s="109" customFormat="1" ht="19.9" customHeight="1" spans="1:7">
      <c r="A3095" s="197" t="s">
        <v>2015</v>
      </c>
      <c r="B3095" s="198" t="s">
        <v>2016</v>
      </c>
      <c r="C3095" s="199">
        <v>90.23</v>
      </c>
      <c r="D3095" s="199"/>
      <c r="E3095" s="199"/>
      <c r="F3095" s="199"/>
      <c r="G3095" s="199">
        <v>90.23</v>
      </c>
    </row>
    <row r="3096" s="109" customFormat="1" ht="19.9" customHeight="1" spans="1:7">
      <c r="A3096" s="197" t="s">
        <v>2017</v>
      </c>
      <c r="B3096" s="198" t="s">
        <v>2018</v>
      </c>
      <c r="C3096" s="199">
        <v>4.96</v>
      </c>
      <c r="D3096" s="199"/>
      <c r="E3096" s="199"/>
      <c r="F3096" s="199"/>
      <c r="G3096" s="199">
        <v>4.96</v>
      </c>
    </row>
    <row r="3097" s="109" customFormat="1" ht="19.9" customHeight="1" spans="1:7">
      <c r="A3097" s="197" t="s">
        <v>2019</v>
      </c>
      <c r="B3097" s="198" t="s">
        <v>2020</v>
      </c>
      <c r="C3097" s="199">
        <v>0.93</v>
      </c>
      <c r="D3097" s="199"/>
      <c r="E3097" s="199"/>
      <c r="F3097" s="199"/>
      <c r="G3097" s="199">
        <v>0.93</v>
      </c>
    </row>
    <row r="3098" s="109" customFormat="1" ht="19.9" customHeight="1" spans="1:7">
      <c r="A3098" s="197" t="s">
        <v>2021</v>
      </c>
      <c r="B3098" s="198" t="s">
        <v>2022</v>
      </c>
      <c r="C3098" s="199">
        <v>2.48</v>
      </c>
      <c r="D3098" s="199"/>
      <c r="E3098" s="199"/>
      <c r="F3098" s="199"/>
      <c r="G3098" s="199">
        <v>2.48</v>
      </c>
    </row>
    <row r="3099" s="109" customFormat="1" ht="19.9" customHeight="1" spans="1:7">
      <c r="A3099" s="197" t="s">
        <v>2023</v>
      </c>
      <c r="B3099" s="198" t="s">
        <v>2024</v>
      </c>
      <c r="C3099" s="199">
        <v>1.24</v>
      </c>
      <c r="D3099" s="199"/>
      <c r="E3099" s="199"/>
      <c r="F3099" s="199"/>
      <c r="G3099" s="199">
        <v>1.24</v>
      </c>
    </row>
    <row r="3100" s="109" customFormat="1" ht="19.9" customHeight="1" spans="1:7">
      <c r="A3100" s="197" t="s">
        <v>2025</v>
      </c>
      <c r="B3100" s="198" t="s">
        <v>2026</v>
      </c>
      <c r="C3100" s="199">
        <v>5.58</v>
      </c>
      <c r="D3100" s="199"/>
      <c r="E3100" s="199"/>
      <c r="F3100" s="199"/>
      <c r="G3100" s="199">
        <v>5.58</v>
      </c>
    </row>
    <row r="3101" s="109" customFormat="1" ht="19.9" customHeight="1" spans="1:7">
      <c r="A3101" s="197" t="s">
        <v>2027</v>
      </c>
      <c r="B3101" s="198" t="s">
        <v>2028</v>
      </c>
      <c r="C3101" s="199">
        <v>0.93</v>
      </c>
      <c r="D3101" s="199"/>
      <c r="E3101" s="199"/>
      <c r="F3101" s="199"/>
      <c r="G3101" s="199">
        <v>0.93</v>
      </c>
    </row>
    <row r="3102" s="109" customFormat="1" ht="19.9" customHeight="1" spans="1:7">
      <c r="A3102" s="197" t="s">
        <v>2029</v>
      </c>
      <c r="B3102" s="198" t="s">
        <v>2030</v>
      </c>
      <c r="C3102" s="199">
        <v>3.6</v>
      </c>
      <c r="D3102" s="199"/>
      <c r="E3102" s="199"/>
      <c r="F3102" s="199"/>
      <c r="G3102" s="199">
        <v>3.6</v>
      </c>
    </row>
    <row r="3103" s="109" customFormat="1" ht="19.9" customHeight="1" spans="1:7">
      <c r="A3103" s="197" t="s">
        <v>2031</v>
      </c>
      <c r="B3103" s="198" t="s">
        <v>2032</v>
      </c>
      <c r="C3103" s="199">
        <v>21.39</v>
      </c>
      <c r="D3103" s="199"/>
      <c r="E3103" s="199"/>
      <c r="F3103" s="199"/>
      <c r="G3103" s="199">
        <v>21.39</v>
      </c>
    </row>
    <row r="3104" s="109" customFormat="1" ht="19.9" customHeight="1" spans="1:7">
      <c r="A3104" s="197" t="s">
        <v>2033</v>
      </c>
      <c r="B3104" s="198" t="s">
        <v>2034</v>
      </c>
      <c r="C3104" s="199">
        <v>1.55</v>
      </c>
      <c r="D3104" s="199"/>
      <c r="E3104" s="199"/>
      <c r="F3104" s="199"/>
      <c r="G3104" s="199">
        <v>1.55</v>
      </c>
    </row>
    <row r="3105" s="109" customFormat="1" ht="19.9" customHeight="1" spans="1:7">
      <c r="A3105" s="197" t="s">
        <v>2035</v>
      </c>
      <c r="B3105" s="198" t="s">
        <v>2036</v>
      </c>
      <c r="C3105" s="199">
        <v>1.24</v>
      </c>
      <c r="D3105" s="199"/>
      <c r="E3105" s="199"/>
      <c r="F3105" s="199"/>
      <c r="G3105" s="199">
        <v>1.24</v>
      </c>
    </row>
    <row r="3106" s="109" customFormat="1" ht="19.9" customHeight="1" spans="1:7">
      <c r="A3106" s="197" t="s">
        <v>2037</v>
      </c>
      <c r="B3106" s="198" t="s">
        <v>2038</v>
      </c>
      <c r="C3106" s="199">
        <v>1.86</v>
      </c>
      <c r="D3106" s="199"/>
      <c r="E3106" s="199"/>
      <c r="F3106" s="199"/>
      <c r="G3106" s="199">
        <v>1.86</v>
      </c>
    </row>
    <row r="3107" s="109" customFormat="1" ht="19.9" customHeight="1" spans="1:7">
      <c r="A3107" s="197" t="s">
        <v>2039</v>
      </c>
      <c r="B3107" s="198" t="s">
        <v>2040</v>
      </c>
      <c r="C3107" s="199">
        <v>1.24</v>
      </c>
      <c r="D3107" s="199"/>
      <c r="E3107" s="199"/>
      <c r="F3107" s="199"/>
      <c r="G3107" s="199">
        <v>1.24</v>
      </c>
    </row>
    <row r="3108" s="109" customFormat="1" ht="19.9" customHeight="1" spans="1:7">
      <c r="A3108" s="197" t="s">
        <v>2041</v>
      </c>
      <c r="B3108" s="198" t="s">
        <v>2042</v>
      </c>
      <c r="C3108" s="199">
        <v>1.55</v>
      </c>
      <c r="D3108" s="199"/>
      <c r="E3108" s="199"/>
      <c r="F3108" s="199"/>
      <c r="G3108" s="199">
        <v>1.55</v>
      </c>
    </row>
    <row r="3109" s="109" customFormat="1" ht="19.9" customHeight="1" spans="1:7">
      <c r="A3109" s="197" t="s">
        <v>2043</v>
      </c>
      <c r="B3109" s="198" t="s">
        <v>2044</v>
      </c>
      <c r="C3109" s="199">
        <v>16.63</v>
      </c>
      <c r="D3109" s="199"/>
      <c r="E3109" s="199"/>
      <c r="F3109" s="199"/>
      <c r="G3109" s="199">
        <v>16.63</v>
      </c>
    </row>
    <row r="3110" s="109" customFormat="1" ht="19.9" customHeight="1" spans="1:7">
      <c r="A3110" s="197" t="s">
        <v>2045</v>
      </c>
      <c r="B3110" s="198" t="s">
        <v>2046</v>
      </c>
      <c r="C3110" s="199">
        <v>0.19</v>
      </c>
      <c r="D3110" s="199"/>
      <c r="E3110" s="199"/>
      <c r="F3110" s="199"/>
      <c r="G3110" s="199">
        <v>0.19</v>
      </c>
    </row>
    <row r="3111" s="109" customFormat="1" ht="19.9" customHeight="1" spans="1:7">
      <c r="A3111" s="197" t="s">
        <v>2047</v>
      </c>
      <c r="B3111" s="198" t="s">
        <v>2048</v>
      </c>
      <c r="C3111" s="199">
        <v>20.15</v>
      </c>
      <c r="D3111" s="199"/>
      <c r="E3111" s="199"/>
      <c r="F3111" s="199"/>
      <c r="G3111" s="199">
        <v>20.15</v>
      </c>
    </row>
    <row r="3112" s="109" customFormat="1" ht="19.9" customHeight="1" spans="1:7">
      <c r="A3112" s="197" t="s">
        <v>2049</v>
      </c>
      <c r="B3112" s="198" t="s">
        <v>2050</v>
      </c>
      <c r="C3112" s="199">
        <v>4.71</v>
      </c>
      <c r="D3112" s="199"/>
      <c r="E3112" s="199"/>
      <c r="F3112" s="199"/>
      <c r="G3112" s="199">
        <v>4.71</v>
      </c>
    </row>
    <row r="3113" s="109" customFormat="1" ht="19.9" customHeight="1" spans="1:7">
      <c r="A3113" s="197" t="s">
        <v>2051</v>
      </c>
      <c r="B3113" s="198" t="s">
        <v>2052</v>
      </c>
      <c r="C3113" s="199">
        <v>29.43</v>
      </c>
      <c r="D3113" s="199"/>
      <c r="E3113" s="199">
        <v>29.43</v>
      </c>
      <c r="F3113" s="199"/>
      <c r="G3113" s="199"/>
    </row>
    <row r="3114" s="109" customFormat="1" ht="19.9" customHeight="1" spans="1:7">
      <c r="A3114" s="197" t="s">
        <v>2053</v>
      </c>
      <c r="B3114" s="198" t="s">
        <v>2054</v>
      </c>
      <c r="C3114" s="199">
        <v>9.42</v>
      </c>
      <c r="D3114" s="199"/>
      <c r="E3114" s="199">
        <v>9.42</v>
      </c>
      <c r="F3114" s="199"/>
      <c r="G3114" s="199"/>
    </row>
    <row r="3115" s="109" customFormat="1" ht="19.9" customHeight="1" spans="1:7">
      <c r="A3115" s="197" t="s">
        <v>2055</v>
      </c>
      <c r="B3115" s="198" t="s">
        <v>2056</v>
      </c>
      <c r="C3115" s="199">
        <v>8.7</v>
      </c>
      <c r="D3115" s="199"/>
      <c r="E3115" s="199">
        <v>8.7</v>
      </c>
      <c r="F3115" s="199"/>
      <c r="G3115" s="199"/>
    </row>
    <row r="3116" s="109" customFormat="1" ht="19.9" customHeight="1" spans="1:7">
      <c r="A3116" s="197" t="s">
        <v>2057</v>
      </c>
      <c r="B3116" s="198" t="s">
        <v>2058</v>
      </c>
      <c r="C3116" s="199">
        <v>11.31</v>
      </c>
      <c r="D3116" s="199"/>
      <c r="E3116" s="199">
        <v>11.31</v>
      </c>
      <c r="F3116" s="199"/>
      <c r="G3116" s="199"/>
    </row>
    <row r="3117" s="109" customFormat="1" ht="19.9" customHeight="1" spans="1:7">
      <c r="A3117" s="194" t="s">
        <v>2273</v>
      </c>
      <c r="B3117" s="195" t="s">
        <v>2274</v>
      </c>
      <c r="C3117" s="196">
        <v>2182.13</v>
      </c>
      <c r="D3117" s="196">
        <v>1957.41</v>
      </c>
      <c r="E3117" s="196">
        <v>63.06</v>
      </c>
      <c r="F3117" s="196"/>
      <c r="G3117" s="196">
        <v>161.66</v>
      </c>
    </row>
    <row r="3118" s="109" customFormat="1" ht="19.9" customHeight="1" spans="1:7">
      <c r="A3118" s="197" t="s">
        <v>1991</v>
      </c>
      <c r="B3118" s="198" t="s">
        <v>1992</v>
      </c>
      <c r="C3118" s="199">
        <v>1957.41</v>
      </c>
      <c r="D3118" s="199">
        <v>1957.41</v>
      </c>
      <c r="E3118" s="199"/>
      <c r="F3118" s="199"/>
      <c r="G3118" s="199"/>
    </row>
    <row r="3119" s="109" customFormat="1" ht="19.9" customHeight="1" spans="1:7">
      <c r="A3119" s="197" t="s">
        <v>1993</v>
      </c>
      <c r="B3119" s="198" t="s">
        <v>1994</v>
      </c>
      <c r="C3119" s="199">
        <v>232.84</v>
      </c>
      <c r="D3119" s="199">
        <v>232.84</v>
      </c>
      <c r="E3119" s="199"/>
      <c r="F3119" s="199"/>
      <c r="G3119" s="199"/>
    </row>
    <row r="3120" s="109" customFormat="1" ht="19.9" customHeight="1" spans="1:7">
      <c r="A3120" s="197" t="s">
        <v>1995</v>
      </c>
      <c r="B3120" s="198" t="s">
        <v>1996</v>
      </c>
      <c r="C3120" s="199">
        <v>1027.95</v>
      </c>
      <c r="D3120" s="199">
        <v>1027.95</v>
      </c>
      <c r="E3120" s="199"/>
      <c r="F3120" s="199"/>
      <c r="G3120" s="199"/>
    </row>
    <row r="3121" s="109" customFormat="1" ht="19.9" customHeight="1" spans="1:7">
      <c r="A3121" s="197" t="s">
        <v>1997</v>
      </c>
      <c r="B3121" s="198" t="s">
        <v>1998</v>
      </c>
      <c r="C3121" s="199">
        <v>103.48</v>
      </c>
      <c r="D3121" s="199">
        <v>103.48</v>
      </c>
      <c r="E3121" s="199"/>
      <c r="F3121" s="199"/>
      <c r="G3121" s="199"/>
    </row>
    <row r="3122" s="109" customFormat="1" ht="19.9" customHeight="1" spans="1:7">
      <c r="A3122" s="197" t="s">
        <v>1999</v>
      </c>
      <c r="B3122" s="198" t="s">
        <v>2000</v>
      </c>
      <c r="C3122" s="199">
        <v>30.6</v>
      </c>
      <c r="D3122" s="199">
        <v>30.6</v>
      </c>
      <c r="E3122" s="199"/>
      <c r="F3122" s="199"/>
      <c r="G3122" s="199"/>
    </row>
    <row r="3123" s="109" customFormat="1" ht="19.9" customHeight="1" spans="1:7">
      <c r="A3123" s="197" t="s">
        <v>2001</v>
      </c>
      <c r="B3123" s="198" t="s">
        <v>2002</v>
      </c>
      <c r="C3123" s="199">
        <v>198.76</v>
      </c>
      <c r="D3123" s="199">
        <v>198.76</v>
      </c>
      <c r="E3123" s="199"/>
      <c r="F3123" s="199"/>
      <c r="G3123" s="199"/>
    </row>
    <row r="3124" s="109" customFormat="1" ht="19.9" customHeight="1" spans="1:7">
      <c r="A3124" s="197" t="s">
        <v>2003</v>
      </c>
      <c r="B3124" s="198" t="s">
        <v>2004</v>
      </c>
      <c r="C3124" s="199">
        <v>97.08</v>
      </c>
      <c r="D3124" s="199">
        <v>97.08</v>
      </c>
      <c r="E3124" s="199"/>
      <c r="F3124" s="199"/>
      <c r="G3124" s="199"/>
    </row>
    <row r="3125" s="109" customFormat="1" ht="19.9" customHeight="1" spans="1:7">
      <c r="A3125" s="197" t="s">
        <v>2005</v>
      </c>
      <c r="B3125" s="198" t="s">
        <v>2006</v>
      </c>
      <c r="C3125" s="199">
        <v>19.71</v>
      </c>
      <c r="D3125" s="199">
        <v>19.71</v>
      </c>
      <c r="E3125" s="199"/>
      <c r="F3125" s="199"/>
      <c r="G3125" s="199"/>
    </row>
    <row r="3126" s="109" customFormat="1" ht="19.9" customHeight="1" spans="1:7">
      <c r="A3126" s="197" t="s">
        <v>2007</v>
      </c>
      <c r="B3126" s="198" t="s">
        <v>2008</v>
      </c>
      <c r="C3126" s="199">
        <v>2.29</v>
      </c>
      <c r="D3126" s="199">
        <v>2.29</v>
      </c>
      <c r="E3126" s="199"/>
      <c r="F3126" s="199"/>
      <c r="G3126" s="199"/>
    </row>
    <row r="3127" s="109" customFormat="1" ht="19.9" customHeight="1" spans="1:7">
      <c r="A3127" s="197" t="s">
        <v>2009</v>
      </c>
      <c r="B3127" s="198" t="s">
        <v>2010</v>
      </c>
      <c r="C3127" s="199">
        <v>151.3</v>
      </c>
      <c r="D3127" s="199">
        <v>151.3</v>
      </c>
      <c r="E3127" s="199"/>
      <c r="F3127" s="199"/>
      <c r="G3127" s="199"/>
    </row>
    <row r="3128" s="109" customFormat="1" ht="19.9" customHeight="1" spans="1:7">
      <c r="A3128" s="197" t="s">
        <v>2011</v>
      </c>
      <c r="B3128" s="198" t="s">
        <v>2012</v>
      </c>
      <c r="C3128" s="199">
        <v>11.02</v>
      </c>
      <c r="D3128" s="199">
        <v>11.02</v>
      </c>
      <c r="E3128" s="199"/>
      <c r="F3128" s="199"/>
      <c r="G3128" s="199"/>
    </row>
    <row r="3129" s="109" customFormat="1" ht="19.9" customHeight="1" spans="1:7">
      <c r="A3129" s="197" t="s">
        <v>2013</v>
      </c>
      <c r="B3129" s="198" t="s">
        <v>2014</v>
      </c>
      <c r="C3129" s="199">
        <v>82.38</v>
      </c>
      <c r="D3129" s="199">
        <v>82.38</v>
      </c>
      <c r="E3129" s="199"/>
      <c r="F3129" s="199"/>
      <c r="G3129" s="199"/>
    </row>
    <row r="3130" s="109" customFormat="1" ht="19.9" customHeight="1" spans="1:7">
      <c r="A3130" s="197" t="s">
        <v>2015</v>
      </c>
      <c r="B3130" s="198" t="s">
        <v>2016</v>
      </c>
      <c r="C3130" s="199">
        <v>161.66</v>
      </c>
      <c r="D3130" s="199"/>
      <c r="E3130" s="199"/>
      <c r="F3130" s="199"/>
      <c r="G3130" s="199">
        <v>161.66</v>
      </c>
    </row>
    <row r="3131" s="109" customFormat="1" ht="19.9" customHeight="1" spans="1:7">
      <c r="A3131" s="197" t="s">
        <v>2017</v>
      </c>
      <c r="B3131" s="198" t="s">
        <v>2018</v>
      </c>
      <c r="C3131" s="199">
        <v>9.18</v>
      </c>
      <c r="D3131" s="199"/>
      <c r="E3131" s="199"/>
      <c r="F3131" s="199"/>
      <c r="G3131" s="199">
        <v>9.18</v>
      </c>
    </row>
    <row r="3132" s="109" customFormat="1" ht="19.9" customHeight="1" spans="1:7">
      <c r="A3132" s="197" t="s">
        <v>2019</v>
      </c>
      <c r="B3132" s="198" t="s">
        <v>2020</v>
      </c>
      <c r="C3132" s="199">
        <v>2.04</v>
      </c>
      <c r="D3132" s="199"/>
      <c r="E3132" s="199"/>
      <c r="F3132" s="199"/>
      <c r="G3132" s="199">
        <v>2.04</v>
      </c>
    </row>
    <row r="3133" s="109" customFormat="1" ht="19.9" customHeight="1" spans="1:7">
      <c r="A3133" s="197" t="s">
        <v>2021</v>
      </c>
      <c r="B3133" s="198" t="s">
        <v>2022</v>
      </c>
      <c r="C3133" s="199">
        <v>4.08</v>
      </c>
      <c r="D3133" s="199"/>
      <c r="E3133" s="199"/>
      <c r="F3133" s="199"/>
      <c r="G3133" s="199">
        <v>4.08</v>
      </c>
    </row>
    <row r="3134" s="109" customFormat="1" ht="19.9" customHeight="1" spans="1:7">
      <c r="A3134" s="197" t="s">
        <v>2023</v>
      </c>
      <c r="B3134" s="198" t="s">
        <v>2024</v>
      </c>
      <c r="C3134" s="199">
        <v>2.04</v>
      </c>
      <c r="D3134" s="199"/>
      <c r="E3134" s="199"/>
      <c r="F3134" s="199"/>
      <c r="G3134" s="199">
        <v>2.04</v>
      </c>
    </row>
    <row r="3135" s="109" customFormat="1" ht="19.9" customHeight="1" spans="1:7">
      <c r="A3135" s="197" t="s">
        <v>2025</v>
      </c>
      <c r="B3135" s="198" t="s">
        <v>2026</v>
      </c>
      <c r="C3135" s="199">
        <v>12.75</v>
      </c>
      <c r="D3135" s="199"/>
      <c r="E3135" s="199"/>
      <c r="F3135" s="199"/>
      <c r="G3135" s="199">
        <v>12.75</v>
      </c>
    </row>
    <row r="3136" s="109" customFormat="1" ht="19.9" customHeight="1" spans="1:7">
      <c r="A3136" s="197" t="s">
        <v>2027</v>
      </c>
      <c r="B3136" s="198" t="s">
        <v>2028</v>
      </c>
      <c r="C3136" s="199">
        <v>1.53</v>
      </c>
      <c r="D3136" s="199"/>
      <c r="E3136" s="199"/>
      <c r="F3136" s="199"/>
      <c r="G3136" s="199">
        <v>1.53</v>
      </c>
    </row>
    <row r="3137" s="109" customFormat="1" ht="19.9" customHeight="1" spans="1:7">
      <c r="A3137" s="197" t="s">
        <v>2029</v>
      </c>
      <c r="B3137" s="198" t="s">
        <v>2030</v>
      </c>
      <c r="C3137" s="199">
        <v>4.88</v>
      </c>
      <c r="D3137" s="199"/>
      <c r="E3137" s="199"/>
      <c r="F3137" s="199"/>
      <c r="G3137" s="199">
        <v>4.88</v>
      </c>
    </row>
    <row r="3138" s="109" customFormat="1" ht="19.9" customHeight="1" spans="1:7">
      <c r="A3138" s="197" t="s">
        <v>2031</v>
      </c>
      <c r="B3138" s="198" t="s">
        <v>2032</v>
      </c>
      <c r="C3138" s="199">
        <v>39.78</v>
      </c>
      <c r="D3138" s="199"/>
      <c r="E3138" s="199"/>
      <c r="F3138" s="199"/>
      <c r="G3138" s="199">
        <v>39.78</v>
      </c>
    </row>
    <row r="3139" s="109" customFormat="1" ht="19.9" customHeight="1" spans="1:7">
      <c r="A3139" s="197" t="s">
        <v>2033</v>
      </c>
      <c r="B3139" s="198" t="s">
        <v>2034</v>
      </c>
      <c r="C3139" s="199">
        <v>2.55</v>
      </c>
      <c r="D3139" s="199"/>
      <c r="E3139" s="199"/>
      <c r="F3139" s="199"/>
      <c r="G3139" s="199">
        <v>2.55</v>
      </c>
    </row>
    <row r="3140" s="109" customFormat="1" ht="19.9" customHeight="1" spans="1:7">
      <c r="A3140" s="197" t="s">
        <v>2035</v>
      </c>
      <c r="B3140" s="198" t="s">
        <v>2036</v>
      </c>
      <c r="C3140" s="199">
        <v>2.55</v>
      </c>
      <c r="D3140" s="199"/>
      <c r="E3140" s="199"/>
      <c r="F3140" s="199"/>
      <c r="G3140" s="199">
        <v>2.55</v>
      </c>
    </row>
    <row r="3141" s="109" customFormat="1" ht="19.9" customHeight="1" spans="1:7">
      <c r="A3141" s="197" t="s">
        <v>2037</v>
      </c>
      <c r="B3141" s="198" t="s">
        <v>2038</v>
      </c>
      <c r="C3141" s="199">
        <v>3.06</v>
      </c>
      <c r="D3141" s="199"/>
      <c r="E3141" s="199"/>
      <c r="F3141" s="199"/>
      <c r="G3141" s="199">
        <v>3.06</v>
      </c>
    </row>
    <row r="3142" s="109" customFormat="1" ht="19.9" customHeight="1" spans="1:7">
      <c r="A3142" s="197" t="s">
        <v>2039</v>
      </c>
      <c r="B3142" s="198" t="s">
        <v>2040</v>
      </c>
      <c r="C3142" s="199">
        <v>2.04</v>
      </c>
      <c r="D3142" s="199"/>
      <c r="E3142" s="199"/>
      <c r="F3142" s="199"/>
      <c r="G3142" s="199">
        <v>2.04</v>
      </c>
    </row>
    <row r="3143" s="109" customFormat="1" ht="19.9" customHeight="1" spans="1:7">
      <c r="A3143" s="197" t="s">
        <v>2041</v>
      </c>
      <c r="B3143" s="198" t="s">
        <v>2042</v>
      </c>
      <c r="C3143" s="199">
        <v>2.55</v>
      </c>
      <c r="D3143" s="199"/>
      <c r="E3143" s="199"/>
      <c r="F3143" s="199"/>
      <c r="G3143" s="199">
        <v>2.55</v>
      </c>
    </row>
    <row r="3144" s="109" customFormat="1" ht="19.9" customHeight="1" spans="1:7">
      <c r="A3144" s="197" t="s">
        <v>2043</v>
      </c>
      <c r="B3144" s="198" t="s">
        <v>2044</v>
      </c>
      <c r="C3144" s="199">
        <v>26.91</v>
      </c>
      <c r="D3144" s="199"/>
      <c r="E3144" s="199"/>
      <c r="F3144" s="199"/>
      <c r="G3144" s="199">
        <v>26.91</v>
      </c>
    </row>
    <row r="3145" s="109" customFormat="1" ht="19.9" customHeight="1" spans="1:7">
      <c r="A3145" s="197" t="s">
        <v>2045</v>
      </c>
      <c r="B3145" s="198" t="s">
        <v>2046</v>
      </c>
      <c r="C3145" s="199">
        <v>0.31</v>
      </c>
      <c r="D3145" s="199"/>
      <c r="E3145" s="199"/>
      <c r="F3145" s="199"/>
      <c r="G3145" s="199">
        <v>0.31</v>
      </c>
    </row>
    <row r="3146" s="109" customFormat="1" ht="19.9" customHeight="1" spans="1:7">
      <c r="A3146" s="197" t="s">
        <v>2047</v>
      </c>
      <c r="B3146" s="198" t="s">
        <v>2048</v>
      </c>
      <c r="C3146" s="199">
        <v>38.25</v>
      </c>
      <c r="D3146" s="199"/>
      <c r="E3146" s="199"/>
      <c r="F3146" s="199"/>
      <c r="G3146" s="199">
        <v>38.25</v>
      </c>
    </row>
    <row r="3147" s="109" customFormat="1" ht="19.9" customHeight="1" spans="1:7">
      <c r="A3147" s="197" t="s">
        <v>2049</v>
      </c>
      <c r="B3147" s="198" t="s">
        <v>2050</v>
      </c>
      <c r="C3147" s="199">
        <v>7.16</v>
      </c>
      <c r="D3147" s="199"/>
      <c r="E3147" s="199"/>
      <c r="F3147" s="199"/>
      <c r="G3147" s="199">
        <v>7.16</v>
      </c>
    </row>
    <row r="3148" s="109" customFormat="1" ht="19.9" customHeight="1" spans="1:7">
      <c r="A3148" s="197" t="s">
        <v>2051</v>
      </c>
      <c r="B3148" s="198" t="s">
        <v>2052</v>
      </c>
      <c r="C3148" s="199">
        <v>63.06</v>
      </c>
      <c r="D3148" s="199"/>
      <c r="E3148" s="199">
        <v>63.06</v>
      </c>
      <c r="F3148" s="199"/>
      <c r="G3148" s="199"/>
    </row>
    <row r="3149" s="109" customFormat="1" ht="19.9" customHeight="1" spans="1:7">
      <c r="A3149" s="197" t="s">
        <v>2053</v>
      </c>
      <c r="B3149" s="198" t="s">
        <v>2054</v>
      </c>
      <c r="C3149" s="199">
        <v>3.37</v>
      </c>
      <c r="D3149" s="199"/>
      <c r="E3149" s="199">
        <v>3.37</v>
      </c>
      <c r="F3149" s="199"/>
      <c r="G3149" s="199"/>
    </row>
    <row r="3150" s="109" customFormat="1" ht="19.9" customHeight="1" spans="1:7">
      <c r="A3150" s="197" t="s">
        <v>2055</v>
      </c>
      <c r="B3150" s="198" t="s">
        <v>2056</v>
      </c>
      <c r="C3150" s="199">
        <v>3.3</v>
      </c>
      <c r="D3150" s="199"/>
      <c r="E3150" s="199">
        <v>3.3</v>
      </c>
      <c r="F3150" s="199"/>
      <c r="G3150" s="199"/>
    </row>
    <row r="3151" s="109" customFormat="1" ht="19.9" customHeight="1" spans="1:7">
      <c r="A3151" s="197" t="s">
        <v>2057</v>
      </c>
      <c r="B3151" s="198" t="s">
        <v>2058</v>
      </c>
      <c r="C3151" s="199">
        <v>56.39</v>
      </c>
      <c r="D3151" s="199"/>
      <c r="E3151" s="199">
        <v>56.39</v>
      </c>
      <c r="F3151" s="199"/>
      <c r="G3151" s="199"/>
    </row>
    <row r="3152" s="109" customFormat="1" ht="19.9" customHeight="1" spans="1:7">
      <c r="A3152" s="194" t="s">
        <v>2275</v>
      </c>
      <c r="B3152" s="195" t="s">
        <v>2276</v>
      </c>
      <c r="C3152" s="196">
        <v>3369.87</v>
      </c>
      <c r="D3152" s="196">
        <v>2889.28</v>
      </c>
      <c r="E3152" s="196">
        <v>236.43</v>
      </c>
      <c r="F3152" s="196"/>
      <c r="G3152" s="196">
        <v>244.16</v>
      </c>
    </row>
    <row r="3153" s="109" customFormat="1" ht="19.9" customHeight="1" spans="1:7">
      <c r="A3153" s="197" t="s">
        <v>1991</v>
      </c>
      <c r="B3153" s="198" t="s">
        <v>1992</v>
      </c>
      <c r="C3153" s="199">
        <v>2889.28</v>
      </c>
      <c r="D3153" s="199">
        <v>2889.28</v>
      </c>
      <c r="E3153" s="199"/>
      <c r="F3153" s="199"/>
      <c r="G3153" s="199"/>
    </row>
    <row r="3154" s="109" customFormat="1" ht="19.9" customHeight="1" spans="1:7">
      <c r="A3154" s="197" t="s">
        <v>1993</v>
      </c>
      <c r="B3154" s="198" t="s">
        <v>1994</v>
      </c>
      <c r="C3154" s="199">
        <v>297.16</v>
      </c>
      <c r="D3154" s="199">
        <v>297.16</v>
      </c>
      <c r="E3154" s="199"/>
      <c r="F3154" s="199"/>
      <c r="G3154" s="199"/>
    </row>
    <row r="3155" s="109" customFormat="1" ht="19.9" customHeight="1" spans="1:7">
      <c r="A3155" s="197" t="s">
        <v>1995</v>
      </c>
      <c r="B3155" s="198" t="s">
        <v>1996</v>
      </c>
      <c r="C3155" s="199">
        <v>1345.77</v>
      </c>
      <c r="D3155" s="199">
        <v>1345.77</v>
      </c>
      <c r="E3155" s="199"/>
      <c r="F3155" s="199"/>
      <c r="G3155" s="199"/>
    </row>
    <row r="3156" s="109" customFormat="1" ht="19.9" customHeight="1" spans="1:7">
      <c r="A3156" s="197" t="s">
        <v>1997</v>
      </c>
      <c r="B3156" s="198" t="s">
        <v>1998</v>
      </c>
      <c r="C3156" s="199">
        <v>133.32</v>
      </c>
      <c r="D3156" s="199">
        <v>133.32</v>
      </c>
      <c r="E3156" s="199"/>
      <c r="F3156" s="199"/>
      <c r="G3156" s="199"/>
    </row>
    <row r="3157" s="109" customFormat="1" ht="19.9" customHeight="1" spans="1:7">
      <c r="A3157" s="197" t="s">
        <v>1999</v>
      </c>
      <c r="B3157" s="198" t="s">
        <v>2000</v>
      </c>
      <c r="C3157" s="199">
        <v>41.4</v>
      </c>
      <c r="D3157" s="199">
        <v>41.4</v>
      </c>
      <c r="E3157" s="199"/>
      <c r="F3157" s="199"/>
      <c r="G3157" s="199"/>
    </row>
    <row r="3158" s="109" customFormat="1" ht="19.9" customHeight="1" spans="1:7">
      <c r="A3158" s="197" t="s">
        <v>2001</v>
      </c>
      <c r="B3158" s="198" t="s">
        <v>2002</v>
      </c>
      <c r="C3158" s="199">
        <v>255.82</v>
      </c>
      <c r="D3158" s="199">
        <v>255.82</v>
      </c>
      <c r="E3158" s="199"/>
      <c r="F3158" s="199"/>
      <c r="G3158" s="199"/>
    </row>
    <row r="3159" s="109" customFormat="1" ht="19.9" customHeight="1" spans="1:7">
      <c r="A3159" s="197" t="s">
        <v>2003</v>
      </c>
      <c r="B3159" s="198" t="s">
        <v>2004</v>
      </c>
      <c r="C3159" s="199">
        <v>125.02</v>
      </c>
      <c r="D3159" s="199">
        <v>125.02</v>
      </c>
      <c r="E3159" s="199"/>
      <c r="F3159" s="199"/>
      <c r="G3159" s="199"/>
    </row>
    <row r="3160" s="109" customFormat="1" ht="19.9" customHeight="1" spans="1:7">
      <c r="A3160" s="197" t="s">
        <v>2005</v>
      </c>
      <c r="B3160" s="198" t="s">
        <v>2006</v>
      </c>
      <c r="C3160" s="199">
        <v>20.96</v>
      </c>
      <c r="D3160" s="199">
        <v>20.96</v>
      </c>
      <c r="E3160" s="199"/>
      <c r="F3160" s="199"/>
      <c r="G3160" s="199"/>
    </row>
    <row r="3161" s="109" customFormat="1" ht="19.9" customHeight="1" spans="1:7">
      <c r="A3161" s="197" t="s">
        <v>2007</v>
      </c>
      <c r="B3161" s="198" t="s">
        <v>2008</v>
      </c>
      <c r="C3161" s="199">
        <v>3.87</v>
      </c>
      <c r="D3161" s="199">
        <v>3.87</v>
      </c>
      <c r="E3161" s="199"/>
      <c r="F3161" s="199"/>
      <c r="G3161" s="199"/>
    </row>
    <row r="3162" s="109" customFormat="1" ht="19.9" customHeight="1" spans="1:7">
      <c r="A3162" s="197" t="s">
        <v>2009</v>
      </c>
      <c r="B3162" s="198" t="s">
        <v>2010</v>
      </c>
      <c r="C3162" s="199">
        <v>194.83</v>
      </c>
      <c r="D3162" s="199">
        <v>194.83</v>
      </c>
      <c r="E3162" s="199"/>
      <c r="F3162" s="199"/>
      <c r="G3162" s="199"/>
    </row>
    <row r="3163" s="109" customFormat="1" ht="19.9" customHeight="1" spans="1:7">
      <c r="A3163" s="197" t="s">
        <v>2011</v>
      </c>
      <c r="B3163" s="198" t="s">
        <v>2012</v>
      </c>
      <c r="C3163" s="199">
        <v>14.9</v>
      </c>
      <c r="D3163" s="199">
        <v>14.9</v>
      </c>
      <c r="E3163" s="199"/>
      <c r="F3163" s="199"/>
      <c r="G3163" s="199"/>
    </row>
    <row r="3164" s="109" customFormat="1" ht="19.9" customHeight="1" spans="1:7">
      <c r="A3164" s="197" t="s">
        <v>2013</v>
      </c>
      <c r="B3164" s="198" t="s">
        <v>2014</v>
      </c>
      <c r="C3164" s="199">
        <v>456.23</v>
      </c>
      <c r="D3164" s="199">
        <v>456.23</v>
      </c>
      <c r="E3164" s="199"/>
      <c r="F3164" s="199"/>
      <c r="G3164" s="199"/>
    </row>
    <row r="3165" s="109" customFormat="1" ht="19.9" customHeight="1" spans="1:7">
      <c r="A3165" s="197" t="s">
        <v>2015</v>
      </c>
      <c r="B3165" s="198" t="s">
        <v>2016</v>
      </c>
      <c r="C3165" s="199">
        <v>244.16</v>
      </c>
      <c r="D3165" s="199"/>
      <c r="E3165" s="199"/>
      <c r="F3165" s="199"/>
      <c r="G3165" s="199">
        <v>244.16</v>
      </c>
    </row>
    <row r="3166" s="109" customFormat="1" ht="19.9" customHeight="1" spans="1:7">
      <c r="A3166" s="197" t="s">
        <v>2017</v>
      </c>
      <c r="B3166" s="198" t="s">
        <v>2018</v>
      </c>
      <c r="C3166" s="199">
        <v>12.42</v>
      </c>
      <c r="D3166" s="199"/>
      <c r="E3166" s="199"/>
      <c r="F3166" s="199"/>
      <c r="G3166" s="199">
        <v>12.42</v>
      </c>
    </row>
    <row r="3167" s="109" customFormat="1" ht="19.9" customHeight="1" spans="1:7">
      <c r="A3167" s="197" t="s">
        <v>2019</v>
      </c>
      <c r="B3167" s="198" t="s">
        <v>2020</v>
      </c>
      <c r="C3167" s="199">
        <v>2.76</v>
      </c>
      <c r="D3167" s="199"/>
      <c r="E3167" s="199"/>
      <c r="F3167" s="199"/>
      <c r="G3167" s="199">
        <v>2.76</v>
      </c>
    </row>
    <row r="3168" s="109" customFormat="1" ht="19.9" customHeight="1" spans="1:7">
      <c r="A3168" s="197" t="s">
        <v>2021</v>
      </c>
      <c r="B3168" s="198" t="s">
        <v>2022</v>
      </c>
      <c r="C3168" s="199">
        <v>5.52</v>
      </c>
      <c r="D3168" s="199"/>
      <c r="E3168" s="199"/>
      <c r="F3168" s="199"/>
      <c r="G3168" s="199">
        <v>5.52</v>
      </c>
    </row>
    <row r="3169" s="109" customFormat="1" ht="19.9" customHeight="1" spans="1:7">
      <c r="A3169" s="197" t="s">
        <v>2023</v>
      </c>
      <c r="B3169" s="198" t="s">
        <v>2024</v>
      </c>
      <c r="C3169" s="199">
        <v>2.76</v>
      </c>
      <c r="D3169" s="199"/>
      <c r="E3169" s="199"/>
      <c r="F3169" s="199"/>
      <c r="G3169" s="199">
        <v>2.76</v>
      </c>
    </row>
    <row r="3170" s="109" customFormat="1" ht="19.9" customHeight="1" spans="1:7">
      <c r="A3170" s="197" t="s">
        <v>2025</v>
      </c>
      <c r="B3170" s="198" t="s">
        <v>2026</v>
      </c>
      <c r="C3170" s="199">
        <v>17.25</v>
      </c>
      <c r="D3170" s="199"/>
      <c r="E3170" s="199"/>
      <c r="F3170" s="199"/>
      <c r="G3170" s="199">
        <v>17.25</v>
      </c>
    </row>
    <row r="3171" s="109" customFormat="1" ht="19.9" customHeight="1" spans="1:7">
      <c r="A3171" s="197" t="s">
        <v>2027</v>
      </c>
      <c r="B3171" s="198" t="s">
        <v>2028</v>
      </c>
      <c r="C3171" s="199">
        <v>2.07</v>
      </c>
      <c r="D3171" s="199"/>
      <c r="E3171" s="199"/>
      <c r="F3171" s="199"/>
      <c r="G3171" s="199">
        <v>2.07</v>
      </c>
    </row>
    <row r="3172" s="109" customFormat="1" ht="19.9" customHeight="1" spans="1:7">
      <c r="A3172" s="197" t="s">
        <v>2029</v>
      </c>
      <c r="B3172" s="198" t="s">
        <v>2030</v>
      </c>
      <c r="C3172" s="199">
        <v>15.14</v>
      </c>
      <c r="D3172" s="199"/>
      <c r="E3172" s="199"/>
      <c r="F3172" s="199"/>
      <c r="G3172" s="199">
        <v>15.14</v>
      </c>
    </row>
    <row r="3173" s="109" customFormat="1" ht="19.9" customHeight="1" spans="1:7">
      <c r="A3173" s="197" t="s">
        <v>2031</v>
      </c>
      <c r="B3173" s="198" t="s">
        <v>2032</v>
      </c>
      <c r="C3173" s="199">
        <v>53.82</v>
      </c>
      <c r="D3173" s="199"/>
      <c r="E3173" s="199"/>
      <c r="F3173" s="199"/>
      <c r="G3173" s="199">
        <v>53.82</v>
      </c>
    </row>
    <row r="3174" s="109" customFormat="1" ht="19.9" customHeight="1" spans="1:7">
      <c r="A3174" s="197" t="s">
        <v>2033</v>
      </c>
      <c r="B3174" s="198" t="s">
        <v>2034</v>
      </c>
      <c r="C3174" s="199">
        <v>3.45</v>
      </c>
      <c r="D3174" s="199"/>
      <c r="E3174" s="199"/>
      <c r="F3174" s="199"/>
      <c r="G3174" s="199">
        <v>3.45</v>
      </c>
    </row>
    <row r="3175" s="109" customFormat="1" ht="19.9" customHeight="1" spans="1:7">
      <c r="A3175" s="197" t="s">
        <v>2035</v>
      </c>
      <c r="B3175" s="198" t="s">
        <v>2036</v>
      </c>
      <c r="C3175" s="199">
        <v>3.45</v>
      </c>
      <c r="D3175" s="199"/>
      <c r="E3175" s="199"/>
      <c r="F3175" s="199"/>
      <c r="G3175" s="199">
        <v>3.45</v>
      </c>
    </row>
    <row r="3176" s="109" customFormat="1" ht="19.9" customHeight="1" spans="1:7">
      <c r="A3176" s="197" t="s">
        <v>2037</v>
      </c>
      <c r="B3176" s="198" t="s">
        <v>2038</v>
      </c>
      <c r="C3176" s="199">
        <v>4.14</v>
      </c>
      <c r="D3176" s="199"/>
      <c r="E3176" s="199"/>
      <c r="F3176" s="199"/>
      <c r="G3176" s="199">
        <v>4.14</v>
      </c>
    </row>
    <row r="3177" s="109" customFormat="1" ht="19.9" customHeight="1" spans="1:7">
      <c r="A3177" s="197" t="s">
        <v>2039</v>
      </c>
      <c r="B3177" s="198" t="s">
        <v>2040</v>
      </c>
      <c r="C3177" s="199">
        <v>2.76</v>
      </c>
      <c r="D3177" s="199"/>
      <c r="E3177" s="199"/>
      <c r="F3177" s="199"/>
      <c r="G3177" s="199">
        <v>2.76</v>
      </c>
    </row>
    <row r="3178" s="109" customFormat="1" ht="19.9" customHeight="1" spans="1:7">
      <c r="A3178" s="197" t="s">
        <v>2041</v>
      </c>
      <c r="B3178" s="198" t="s">
        <v>2042</v>
      </c>
      <c r="C3178" s="199">
        <v>3.45</v>
      </c>
      <c r="D3178" s="199"/>
      <c r="E3178" s="199"/>
      <c r="F3178" s="199"/>
      <c r="G3178" s="199">
        <v>3.45</v>
      </c>
    </row>
    <row r="3179" s="109" customFormat="1" ht="19.9" customHeight="1" spans="1:7">
      <c r="A3179" s="197" t="s">
        <v>2043</v>
      </c>
      <c r="B3179" s="198" t="s">
        <v>2044</v>
      </c>
      <c r="C3179" s="199">
        <v>35.05</v>
      </c>
      <c r="D3179" s="199"/>
      <c r="E3179" s="199"/>
      <c r="F3179" s="199"/>
      <c r="G3179" s="199">
        <v>35.05</v>
      </c>
    </row>
    <row r="3180" s="109" customFormat="1" ht="19.9" customHeight="1" spans="1:7">
      <c r="A3180" s="197" t="s">
        <v>2045</v>
      </c>
      <c r="B3180" s="198" t="s">
        <v>2046</v>
      </c>
      <c r="C3180" s="199">
        <v>0.41</v>
      </c>
      <c r="D3180" s="199"/>
      <c r="E3180" s="199"/>
      <c r="F3180" s="199"/>
      <c r="G3180" s="199">
        <v>0.41</v>
      </c>
    </row>
    <row r="3181" s="109" customFormat="1" ht="19.9" customHeight="1" spans="1:7">
      <c r="A3181" s="197" t="s">
        <v>2047</v>
      </c>
      <c r="B3181" s="198" t="s">
        <v>2048</v>
      </c>
      <c r="C3181" s="199">
        <v>51.75</v>
      </c>
      <c r="D3181" s="199"/>
      <c r="E3181" s="199"/>
      <c r="F3181" s="199"/>
      <c r="G3181" s="199">
        <v>51.75</v>
      </c>
    </row>
    <row r="3182" s="109" customFormat="1" ht="19.9" customHeight="1" spans="1:7">
      <c r="A3182" s="197" t="s">
        <v>2049</v>
      </c>
      <c r="B3182" s="198" t="s">
        <v>2050</v>
      </c>
      <c r="C3182" s="199">
        <v>27.96</v>
      </c>
      <c r="D3182" s="199"/>
      <c r="E3182" s="199"/>
      <c r="F3182" s="199"/>
      <c r="G3182" s="199">
        <v>27.96</v>
      </c>
    </row>
    <row r="3183" s="109" customFormat="1" ht="19.9" customHeight="1" spans="1:7">
      <c r="A3183" s="197" t="s">
        <v>2051</v>
      </c>
      <c r="B3183" s="198" t="s">
        <v>2052</v>
      </c>
      <c r="C3183" s="199">
        <v>236.43</v>
      </c>
      <c r="D3183" s="199"/>
      <c r="E3183" s="199">
        <v>236.43</v>
      </c>
      <c r="F3183" s="199"/>
      <c r="G3183" s="199"/>
    </row>
    <row r="3184" s="109" customFormat="1" ht="19.9" customHeight="1" spans="1:7">
      <c r="A3184" s="197" t="s">
        <v>2053</v>
      </c>
      <c r="B3184" s="198" t="s">
        <v>2054</v>
      </c>
      <c r="C3184" s="199">
        <v>9.19</v>
      </c>
      <c r="D3184" s="199"/>
      <c r="E3184" s="199">
        <v>9.19</v>
      </c>
      <c r="F3184" s="199"/>
      <c r="G3184" s="199"/>
    </row>
    <row r="3185" s="109" customFormat="1" ht="19.9" customHeight="1" spans="1:7">
      <c r="A3185" s="197" t="s">
        <v>2055</v>
      </c>
      <c r="B3185" s="198" t="s">
        <v>2056</v>
      </c>
      <c r="C3185" s="199">
        <v>98.8</v>
      </c>
      <c r="D3185" s="199"/>
      <c r="E3185" s="199">
        <v>98.8</v>
      </c>
      <c r="F3185" s="199"/>
      <c r="G3185" s="199"/>
    </row>
    <row r="3186" s="109" customFormat="1" ht="19.9" customHeight="1" spans="1:7">
      <c r="A3186" s="197" t="s">
        <v>2057</v>
      </c>
      <c r="B3186" s="198" t="s">
        <v>2058</v>
      </c>
      <c r="C3186" s="199">
        <v>128.44</v>
      </c>
      <c r="D3186" s="199"/>
      <c r="E3186" s="199">
        <v>128.44</v>
      </c>
      <c r="F3186" s="199"/>
      <c r="G3186" s="199"/>
    </row>
    <row r="3187" s="109" customFormat="1" ht="19.9" customHeight="1" spans="1:7">
      <c r="A3187" s="194" t="s">
        <v>2277</v>
      </c>
      <c r="B3187" s="195" t="s">
        <v>2278</v>
      </c>
      <c r="C3187" s="196">
        <v>2156.58</v>
      </c>
      <c r="D3187" s="196">
        <v>1952.66</v>
      </c>
      <c r="E3187" s="196">
        <v>39.58</v>
      </c>
      <c r="F3187" s="196"/>
      <c r="G3187" s="196">
        <v>164.34</v>
      </c>
    </row>
    <row r="3188" s="109" customFormat="1" ht="19.9" customHeight="1" spans="1:7">
      <c r="A3188" s="197" t="s">
        <v>1991</v>
      </c>
      <c r="B3188" s="198" t="s">
        <v>1992</v>
      </c>
      <c r="C3188" s="199">
        <v>1952.66</v>
      </c>
      <c r="D3188" s="199">
        <v>1952.66</v>
      </c>
      <c r="E3188" s="199"/>
      <c r="F3188" s="199"/>
      <c r="G3188" s="199"/>
    </row>
    <row r="3189" s="109" customFormat="1" ht="19.9" customHeight="1" spans="1:7">
      <c r="A3189" s="197" t="s">
        <v>1993</v>
      </c>
      <c r="B3189" s="198" t="s">
        <v>1994</v>
      </c>
      <c r="C3189" s="199">
        <v>196.42</v>
      </c>
      <c r="D3189" s="199">
        <v>196.42</v>
      </c>
      <c r="E3189" s="199"/>
      <c r="F3189" s="199"/>
      <c r="G3189" s="199"/>
    </row>
    <row r="3190" s="109" customFormat="1" ht="19.9" customHeight="1" spans="1:7">
      <c r="A3190" s="197" t="s">
        <v>1995</v>
      </c>
      <c r="B3190" s="198" t="s">
        <v>1996</v>
      </c>
      <c r="C3190" s="199">
        <v>915.53</v>
      </c>
      <c r="D3190" s="199">
        <v>915.53</v>
      </c>
      <c r="E3190" s="199"/>
      <c r="F3190" s="199"/>
      <c r="G3190" s="199"/>
    </row>
    <row r="3191" s="109" customFormat="1" ht="19.9" customHeight="1" spans="1:7">
      <c r="A3191" s="197" t="s">
        <v>1997</v>
      </c>
      <c r="B3191" s="198" t="s">
        <v>1998</v>
      </c>
      <c r="C3191" s="199">
        <v>88.83</v>
      </c>
      <c r="D3191" s="199">
        <v>88.83</v>
      </c>
      <c r="E3191" s="199"/>
      <c r="F3191" s="199"/>
      <c r="G3191" s="199"/>
    </row>
    <row r="3192" s="109" customFormat="1" ht="19.9" customHeight="1" spans="1:7">
      <c r="A3192" s="197" t="s">
        <v>1999</v>
      </c>
      <c r="B3192" s="198" t="s">
        <v>2000</v>
      </c>
      <c r="C3192" s="199">
        <v>27.6</v>
      </c>
      <c r="D3192" s="199">
        <v>27.6</v>
      </c>
      <c r="E3192" s="199"/>
      <c r="F3192" s="199"/>
      <c r="G3192" s="199"/>
    </row>
    <row r="3193" s="109" customFormat="1" ht="19.9" customHeight="1" spans="1:7">
      <c r="A3193" s="197" t="s">
        <v>2001</v>
      </c>
      <c r="B3193" s="198" t="s">
        <v>2002</v>
      </c>
      <c r="C3193" s="199">
        <v>175.23</v>
      </c>
      <c r="D3193" s="199">
        <v>175.23</v>
      </c>
      <c r="E3193" s="199"/>
      <c r="F3193" s="199"/>
      <c r="G3193" s="199"/>
    </row>
    <row r="3194" s="109" customFormat="1" ht="19.9" customHeight="1" spans="1:7">
      <c r="A3194" s="197" t="s">
        <v>2003</v>
      </c>
      <c r="B3194" s="198" t="s">
        <v>2004</v>
      </c>
      <c r="C3194" s="199">
        <v>85.62</v>
      </c>
      <c r="D3194" s="199">
        <v>85.62</v>
      </c>
      <c r="E3194" s="199"/>
      <c r="F3194" s="199"/>
      <c r="G3194" s="199"/>
    </row>
    <row r="3195" s="109" customFormat="1" ht="19.9" customHeight="1" spans="1:7">
      <c r="A3195" s="197" t="s">
        <v>2005</v>
      </c>
      <c r="B3195" s="198" t="s">
        <v>2006</v>
      </c>
      <c r="C3195" s="199">
        <v>13.21</v>
      </c>
      <c r="D3195" s="199">
        <v>13.21</v>
      </c>
      <c r="E3195" s="199"/>
      <c r="F3195" s="199"/>
      <c r="G3195" s="199"/>
    </row>
    <row r="3196" s="109" customFormat="1" ht="19.9" customHeight="1" spans="1:7">
      <c r="A3196" s="197" t="s">
        <v>2007</v>
      </c>
      <c r="B3196" s="198" t="s">
        <v>2008</v>
      </c>
      <c r="C3196" s="199">
        <v>3.12</v>
      </c>
      <c r="D3196" s="199">
        <v>3.12</v>
      </c>
      <c r="E3196" s="199"/>
      <c r="F3196" s="199"/>
      <c r="G3196" s="199"/>
    </row>
    <row r="3197" s="109" customFormat="1" ht="19.9" customHeight="1" spans="1:7">
      <c r="A3197" s="197" t="s">
        <v>2009</v>
      </c>
      <c r="B3197" s="198" t="s">
        <v>2010</v>
      </c>
      <c r="C3197" s="199">
        <v>133.44</v>
      </c>
      <c r="D3197" s="199">
        <v>133.44</v>
      </c>
      <c r="E3197" s="199"/>
      <c r="F3197" s="199"/>
      <c r="G3197" s="199"/>
    </row>
    <row r="3198" s="109" customFormat="1" ht="19.9" customHeight="1" spans="1:7">
      <c r="A3198" s="197" t="s">
        <v>2011</v>
      </c>
      <c r="B3198" s="198" t="s">
        <v>2012</v>
      </c>
      <c r="C3198" s="199">
        <v>9.94</v>
      </c>
      <c r="D3198" s="199">
        <v>9.94</v>
      </c>
      <c r="E3198" s="199"/>
      <c r="F3198" s="199"/>
      <c r="G3198" s="199"/>
    </row>
    <row r="3199" s="109" customFormat="1" ht="19.9" customHeight="1" spans="1:7">
      <c r="A3199" s="197" t="s">
        <v>2013</v>
      </c>
      <c r="B3199" s="198" t="s">
        <v>2014</v>
      </c>
      <c r="C3199" s="199">
        <v>303.72</v>
      </c>
      <c r="D3199" s="199">
        <v>303.72</v>
      </c>
      <c r="E3199" s="199"/>
      <c r="F3199" s="199"/>
      <c r="G3199" s="199"/>
    </row>
    <row r="3200" s="109" customFormat="1" ht="19.9" customHeight="1" spans="1:7">
      <c r="A3200" s="197" t="s">
        <v>2015</v>
      </c>
      <c r="B3200" s="198" t="s">
        <v>2016</v>
      </c>
      <c r="C3200" s="199">
        <v>164.34</v>
      </c>
      <c r="D3200" s="199"/>
      <c r="E3200" s="199"/>
      <c r="F3200" s="199"/>
      <c r="G3200" s="199">
        <v>164.34</v>
      </c>
    </row>
    <row r="3201" s="109" customFormat="1" ht="19.9" customHeight="1" spans="1:7">
      <c r="A3201" s="197" t="s">
        <v>2017</v>
      </c>
      <c r="B3201" s="198" t="s">
        <v>2018</v>
      </c>
      <c r="C3201" s="199">
        <v>8.28</v>
      </c>
      <c r="D3201" s="199"/>
      <c r="E3201" s="199"/>
      <c r="F3201" s="199"/>
      <c r="G3201" s="199">
        <v>8.28</v>
      </c>
    </row>
    <row r="3202" s="109" customFormat="1" ht="19.9" customHeight="1" spans="1:7">
      <c r="A3202" s="197" t="s">
        <v>2019</v>
      </c>
      <c r="B3202" s="198" t="s">
        <v>2020</v>
      </c>
      <c r="C3202" s="199">
        <v>1.84</v>
      </c>
      <c r="D3202" s="199"/>
      <c r="E3202" s="199"/>
      <c r="F3202" s="199"/>
      <c r="G3202" s="199">
        <v>1.84</v>
      </c>
    </row>
    <row r="3203" s="109" customFormat="1" ht="19.9" customHeight="1" spans="1:7">
      <c r="A3203" s="197" t="s">
        <v>2021</v>
      </c>
      <c r="B3203" s="198" t="s">
        <v>2022</v>
      </c>
      <c r="C3203" s="199">
        <v>3.68</v>
      </c>
      <c r="D3203" s="199"/>
      <c r="E3203" s="199"/>
      <c r="F3203" s="199"/>
      <c r="G3203" s="199">
        <v>3.68</v>
      </c>
    </row>
    <row r="3204" s="109" customFormat="1" ht="19.9" customHeight="1" spans="1:7">
      <c r="A3204" s="197" t="s">
        <v>2023</v>
      </c>
      <c r="B3204" s="198" t="s">
        <v>2024</v>
      </c>
      <c r="C3204" s="199">
        <v>1.84</v>
      </c>
      <c r="D3204" s="199"/>
      <c r="E3204" s="199"/>
      <c r="F3204" s="199"/>
      <c r="G3204" s="199">
        <v>1.84</v>
      </c>
    </row>
    <row r="3205" s="109" customFormat="1" ht="19.9" customHeight="1" spans="1:7">
      <c r="A3205" s="197" t="s">
        <v>2025</v>
      </c>
      <c r="B3205" s="198" t="s">
        <v>2026</v>
      </c>
      <c r="C3205" s="199">
        <v>11.5</v>
      </c>
      <c r="D3205" s="199"/>
      <c r="E3205" s="199"/>
      <c r="F3205" s="199"/>
      <c r="G3205" s="199">
        <v>11.5</v>
      </c>
    </row>
    <row r="3206" s="109" customFormat="1" ht="19.9" customHeight="1" spans="1:7">
      <c r="A3206" s="197" t="s">
        <v>2027</v>
      </c>
      <c r="B3206" s="198" t="s">
        <v>2028</v>
      </c>
      <c r="C3206" s="199">
        <v>1.38</v>
      </c>
      <c r="D3206" s="199"/>
      <c r="E3206" s="199"/>
      <c r="F3206" s="199"/>
      <c r="G3206" s="199">
        <v>1.38</v>
      </c>
    </row>
    <row r="3207" s="109" customFormat="1" ht="19.9" customHeight="1" spans="1:7">
      <c r="A3207" s="197" t="s">
        <v>2029</v>
      </c>
      <c r="B3207" s="198" t="s">
        <v>2030</v>
      </c>
      <c r="C3207" s="199">
        <v>8.78</v>
      </c>
      <c r="D3207" s="199"/>
      <c r="E3207" s="199"/>
      <c r="F3207" s="199"/>
      <c r="G3207" s="199">
        <v>8.78</v>
      </c>
    </row>
    <row r="3208" s="109" customFormat="1" ht="19.9" customHeight="1" spans="1:7">
      <c r="A3208" s="197" t="s">
        <v>2031</v>
      </c>
      <c r="B3208" s="198" t="s">
        <v>2032</v>
      </c>
      <c r="C3208" s="199">
        <v>35.88</v>
      </c>
      <c r="D3208" s="199"/>
      <c r="E3208" s="199"/>
      <c r="F3208" s="199"/>
      <c r="G3208" s="199">
        <v>35.88</v>
      </c>
    </row>
    <row r="3209" s="109" customFormat="1" ht="19.9" customHeight="1" spans="1:7">
      <c r="A3209" s="197" t="s">
        <v>2033</v>
      </c>
      <c r="B3209" s="198" t="s">
        <v>2034</v>
      </c>
      <c r="C3209" s="199">
        <v>2.3</v>
      </c>
      <c r="D3209" s="199"/>
      <c r="E3209" s="199"/>
      <c r="F3209" s="199"/>
      <c r="G3209" s="199">
        <v>2.3</v>
      </c>
    </row>
    <row r="3210" s="109" customFormat="1" ht="19.9" customHeight="1" spans="1:7">
      <c r="A3210" s="197" t="s">
        <v>2035</v>
      </c>
      <c r="B3210" s="198" t="s">
        <v>2036</v>
      </c>
      <c r="C3210" s="199">
        <v>2.3</v>
      </c>
      <c r="D3210" s="199"/>
      <c r="E3210" s="199"/>
      <c r="F3210" s="199"/>
      <c r="G3210" s="199">
        <v>2.3</v>
      </c>
    </row>
    <row r="3211" s="109" customFormat="1" ht="19.9" customHeight="1" spans="1:7">
      <c r="A3211" s="197" t="s">
        <v>2037</v>
      </c>
      <c r="B3211" s="198" t="s">
        <v>2038</v>
      </c>
      <c r="C3211" s="199">
        <v>2.76</v>
      </c>
      <c r="D3211" s="199"/>
      <c r="E3211" s="199"/>
      <c r="F3211" s="199"/>
      <c r="G3211" s="199">
        <v>2.76</v>
      </c>
    </row>
    <row r="3212" s="109" customFormat="1" ht="19.9" customHeight="1" spans="1:7">
      <c r="A3212" s="197" t="s">
        <v>2039</v>
      </c>
      <c r="B3212" s="198" t="s">
        <v>2040</v>
      </c>
      <c r="C3212" s="199">
        <v>1.84</v>
      </c>
      <c r="D3212" s="199"/>
      <c r="E3212" s="199"/>
      <c r="F3212" s="199"/>
      <c r="G3212" s="199">
        <v>1.84</v>
      </c>
    </row>
    <row r="3213" s="109" customFormat="1" ht="19.9" customHeight="1" spans="1:7">
      <c r="A3213" s="197" t="s">
        <v>2041</v>
      </c>
      <c r="B3213" s="198" t="s">
        <v>2042</v>
      </c>
      <c r="C3213" s="199">
        <v>2.3</v>
      </c>
      <c r="D3213" s="199"/>
      <c r="E3213" s="199"/>
      <c r="F3213" s="199"/>
      <c r="G3213" s="199">
        <v>2.3</v>
      </c>
    </row>
    <row r="3214" s="109" customFormat="1" ht="19.9" customHeight="1" spans="1:7">
      <c r="A3214" s="197" t="s">
        <v>2043</v>
      </c>
      <c r="B3214" s="198" t="s">
        <v>2044</v>
      </c>
      <c r="C3214" s="199">
        <v>23.73</v>
      </c>
      <c r="D3214" s="199"/>
      <c r="E3214" s="199"/>
      <c r="F3214" s="199"/>
      <c r="G3214" s="199">
        <v>23.73</v>
      </c>
    </row>
    <row r="3215" s="109" customFormat="1" ht="19.9" customHeight="1" spans="1:7">
      <c r="A3215" s="197" t="s">
        <v>2045</v>
      </c>
      <c r="B3215" s="198" t="s">
        <v>2046</v>
      </c>
      <c r="C3215" s="199">
        <v>0.28</v>
      </c>
      <c r="D3215" s="199"/>
      <c r="E3215" s="199"/>
      <c r="F3215" s="199"/>
      <c r="G3215" s="199">
        <v>0.28</v>
      </c>
    </row>
    <row r="3216" s="109" customFormat="1" ht="19.9" customHeight="1" spans="1:7">
      <c r="A3216" s="197" t="s">
        <v>2047</v>
      </c>
      <c r="B3216" s="198" t="s">
        <v>2048</v>
      </c>
      <c r="C3216" s="199">
        <v>34.5</v>
      </c>
      <c r="D3216" s="199"/>
      <c r="E3216" s="199"/>
      <c r="F3216" s="199"/>
      <c r="G3216" s="199">
        <v>34.5</v>
      </c>
    </row>
    <row r="3217" s="109" customFormat="1" ht="19.9" customHeight="1" spans="1:7">
      <c r="A3217" s="197" t="s">
        <v>2049</v>
      </c>
      <c r="B3217" s="198" t="s">
        <v>2050</v>
      </c>
      <c r="C3217" s="199">
        <v>21.15</v>
      </c>
      <c r="D3217" s="199"/>
      <c r="E3217" s="199"/>
      <c r="F3217" s="199"/>
      <c r="G3217" s="199">
        <v>21.15</v>
      </c>
    </row>
    <row r="3218" s="109" customFormat="1" ht="19.9" customHeight="1" spans="1:7">
      <c r="A3218" s="197" t="s">
        <v>2051</v>
      </c>
      <c r="B3218" s="198" t="s">
        <v>2052</v>
      </c>
      <c r="C3218" s="199">
        <v>39.58</v>
      </c>
      <c r="D3218" s="199"/>
      <c r="E3218" s="199">
        <v>39.58</v>
      </c>
      <c r="F3218" s="199"/>
      <c r="G3218" s="199"/>
    </row>
    <row r="3219" s="109" customFormat="1" ht="19.9" customHeight="1" spans="1:7">
      <c r="A3219" s="197" t="s">
        <v>2053</v>
      </c>
      <c r="B3219" s="198" t="s">
        <v>2054</v>
      </c>
      <c r="C3219" s="199">
        <v>2.3</v>
      </c>
      <c r="D3219" s="199"/>
      <c r="E3219" s="199">
        <v>2.3</v>
      </c>
      <c r="F3219" s="199"/>
      <c r="G3219" s="199"/>
    </row>
    <row r="3220" s="109" customFormat="1" ht="19.9" customHeight="1" spans="1:7">
      <c r="A3220" s="197" t="s">
        <v>2055</v>
      </c>
      <c r="B3220" s="198" t="s">
        <v>2056</v>
      </c>
      <c r="C3220" s="199">
        <v>4.2</v>
      </c>
      <c r="D3220" s="199"/>
      <c r="E3220" s="199">
        <v>4.2</v>
      </c>
      <c r="F3220" s="199"/>
      <c r="G3220" s="199"/>
    </row>
    <row r="3221" s="109" customFormat="1" ht="19.9" customHeight="1" spans="1:7">
      <c r="A3221" s="197" t="s">
        <v>2057</v>
      </c>
      <c r="B3221" s="198" t="s">
        <v>2058</v>
      </c>
      <c r="C3221" s="199">
        <v>33.08</v>
      </c>
      <c r="D3221" s="199"/>
      <c r="E3221" s="199">
        <v>33.08</v>
      </c>
      <c r="F3221" s="199"/>
      <c r="G3221" s="199"/>
    </row>
    <row r="3222" s="109" customFormat="1" ht="19.9" customHeight="1" spans="1:7">
      <c r="A3222" s="194" t="s">
        <v>2279</v>
      </c>
      <c r="B3222" s="195" t="s">
        <v>2280</v>
      </c>
      <c r="C3222" s="196">
        <v>2058.19</v>
      </c>
      <c r="D3222" s="196">
        <v>1859.29</v>
      </c>
      <c r="E3222" s="196">
        <v>12.19</v>
      </c>
      <c r="F3222" s="196"/>
      <c r="G3222" s="196">
        <v>186.71</v>
      </c>
    </row>
    <row r="3223" s="109" customFormat="1" ht="19.9" customHeight="1" spans="1:7">
      <c r="A3223" s="197" t="s">
        <v>1991</v>
      </c>
      <c r="B3223" s="198" t="s">
        <v>1992</v>
      </c>
      <c r="C3223" s="199">
        <v>1859.29</v>
      </c>
      <c r="D3223" s="199">
        <v>1859.29</v>
      </c>
      <c r="E3223" s="199"/>
      <c r="F3223" s="199"/>
      <c r="G3223" s="199"/>
    </row>
    <row r="3224" s="109" customFormat="1" ht="19.9" customHeight="1" spans="1:7">
      <c r="A3224" s="197" t="s">
        <v>1993</v>
      </c>
      <c r="B3224" s="198" t="s">
        <v>1994</v>
      </c>
      <c r="C3224" s="199">
        <v>211.46</v>
      </c>
      <c r="D3224" s="199">
        <v>211.46</v>
      </c>
      <c r="E3224" s="199"/>
      <c r="F3224" s="199"/>
      <c r="G3224" s="199"/>
    </row>
    <row r="3225" s="109" customFormat="1" ht="19.9" customHeight="1" spans="1:7">
      <c r="A3225" s="197" t="s">
        <v>1995</v>
      </c>
      <c r="B3225" s="198" t="s">
        <v>1996</v>
      </c>
      <c r="C3225" s="199">
        <v>1002.31</v>
      </c>
      <c r="D3225" s="199">
        <v>1002.31</v>
      </c>
      <c r="E3225" s="199"/>
      <c r="F3225" s="199"/>
      <c r="G3225" s="199"/>
    </row>
    <row r="3226" s="109" customFormat="1" ht="19.9" customHeight="1" spans="1:7">
      <c r="A3226" s="197" t="s">
        <v>1997</v>
      </c>
      <c r="B3226" s="198" t="s">
        <v>1998</v>
      </c>
      <c r="C3226" s="199">
        <v>96.19</v>
      </c>
      <c r="D3226" s="199">
        <v>96.19</v>
      </c>
      <c r="E3226" s="199"/>
      <c r="F3226" s="199"/>
      <c r="G3226" s="199"/>
    </row>
    <row r="3227" s="109" customFormat="1" ht="19.9" customHeight="1" spans="1:7">
      <c r="A3227" s="197" t="s">
        <v>1999</v>
      </c>
      <c r="B3227" s="198" t="s">
        <v>2000</v>
      </c>
      <c r="C3227" s="199">
        <v>31.8</v>
      </c>
      <c r="D3227" s="199">
        <v>31.8</v>
      </c>
      <c r="E3227" s="199"/>
      <c r="F3227" s="199"/>
      <c r="G3227" s="199"/>
    </row>
    <row r="3228" s="109" customFormat="1" ht="19.9" customHeight="1" spans="1:7">
      <c r="A3228" s="197" t="s">
        <v>2001</v>
      </c>
      <c r="B3228" s="198" t="s">
        <v>2002</v>
      </c>
      <c r="C3228" s="199">
        <v>181.57</v>
      </c>
      <c r="D3228" s="199">
        <v>181.57</v>
      </c>
      <c r="E3228" s="199"/>
      <c r="F3228" s="199"/>
      <c r="G3228" s="199"/>
    </row>
    <row r="3229" s="109" customFormat="1" ht="19.9" customHeight="1" spans="1:7">
      <c r="A3229" s="197" t="s">
        <v>2003</v>
      </c>
      <c r="B3229" s="198" t="s">
        <v>2004</v>
      </c>
      <c r="C3229" s="199">
        <v>88.78</v>
      </c>
      <c r="D3229" s="199">
        <v>88.78</v>
      </c>
      <c r="E3229" s="199"/>
      <c r="F3229" s="199"/>
      <c r="G3229" s="199"/>
    </row>
    <row r="3230" s="109" customFormat="1" ht="19.9" customHeight="1" spans="1:7">
      <c r="A3230" s="197" t="s">
        <v>2005</v>
      </c>
      <c r="B3230" s="198" t="s">
        <v>2006</v>
      </c>
      <c r="C3230" s="199">
        <v>17.85</v>
      </c>
      <c r="D3230" s="199">
        <v>17.85</v>
      </c>
      <c r="E3230" s="199"/>
      <c r="F3230" s="199"/>
      <c r="G3230" s="199"/>
    </row>
    <row r="3231" s="109" customFormat="1" ht="19.9" customHeight="1" spans="1:7">
      <c r="A3231" s="197" t="s">
        <v>2007</v>
      </c>
      <c r="B3231" s="198" t="s">
        <v>2008</v>
      </c>
      <c r="C3231" s="199">
        <v>2.11</v>
      </c>
      <c r="D3231" s="199">
        <v>2.11</v>
      </c>
      <c r="E3231" s="199"/>
      <c r="F3231" s="199"/>
      <c r="G3231" s="199"/>
    </row>
    <row r="3232" s="109" customFormat="1" ht="19.9" customHeight="1" spans="1:7">
      <c r="A3232" s="197" t="s">
        <v>2009</v>
      </c>
      <c r="B3232" s="198" t="s">
        <v>2010</v>
      </c>
      <c r="C3232" s="199">
        <v>138.36</v>
      </c>
      <c r="D3232" s="199">
        <v>138.36</v>
      </c>
      <c r="E3232" s="199"/>
      <c r="F3232" s="199"/>
      <c r="G3232" s="199"/>
    </row>
    <row r="3233" s="109" customFormat="1" ht="19.9" customHeight="1" spans="1:7">
      <c r="A3233" s="197" t="s">
        <v>2011</v>
      </c>
      <c r="B3233" s="198" t="s">
        <v>2012</v>
      </c>
      <c r="C3233" s="199">
        <v>11.45</v>
      </c>
      <c r="D3233" s="199">
        <v>11.45</v>
      </c>
      <c r="E3233" s="199"/>
      <c r="F3233" s="199"/>
      <c r="G3233" s="199"/>
    </row>
    <row r="3234" s="109" customFormat="1" ht="19.9" customHeight="1" spans="1:7">
      <c r="A3234" s="197" t="s">
        <v>2013</v>
      </c>
      <c r="B3234" s="198" t="s">
        <v>2014</v>
      </c>
      <c r="C3234" s="199">
        <v>77.41</v>
      </c>
      <c r="D3234" s="199">
        <v>77.41</v>
      </c>
      <c r="E3234" s="199"/>
      <c r="F3234" s="199"/>
      <c r="G3234" s="199"/>
    </row>
    <row r="3235" s="109" customFormat="1" ht="19.9" customHeight="1" spans="1:7">
      <c r="A3235" s="197" t="s">
        <v>2015</v>
      </c>
      <c r="B3235" s="198" t="s">
        <v>2016</v>
      </c>
      <c r="C3235" s="199">
        <v>186.71</v>
      </c>
      <c r="D3235" s="199"/>
      <c r="E3235" s="199"/>
      <c r="F3235" s="199"/>
      <c r="G3235" s="199">
        <v>186.71</v>
      </c>
    </row>
    <row r="3236" s="109" customFormat="1" ht="19.9" customHeight="1" spans="1:7">
      <c r="A3236" s="197" t="s">
        <v>2017</v>
      </c>
      <c r="B3236" s="198" t="s">
        <v>2018</v>
      </c>
      <c r="C3236" s="199">
        <v>9.54</v>
      </c>
      <c r="D3236" s="199"/>
      <c r="E3236" s="199"/>
      <c r="F3236" s="199"/>
      <c r="G3236" s="199">
        <v>9.54</v>
      </c>
    </row>
    <row r="3237" s="109" customFormat="1" ht="19.9" customHeight="1" spans="1:7">
      <c r="A3237" s="197" t="s">
        <v>2019</v>
      </c>
      <c r="B3237" s="198" t="s">
        <v>2020</v>
      </c>
      <c r="C3237" s="199">
        <v>2.12</v>
      </c>
      <c r="D3237" s="199"/>
      <c r="E3237" s="199"/>
      <c r="F3237" s="199"/>
      <c r="G3237" s="199">
        <v>2.12</v>
      </c>
    </row>
    <row r="3238" s="109" customFormat="1" ht="19.9" customHeight="1" spans="1:7">
      <c r="A3238" s="197" t="s">
        <v>2021</v>
      </c>
      <c r="B3238" s="198" t="s">
        <v>2022</v>
      </c>
      <c r="C3238" s="199">
        <v>4.24</v>
      </c>
      <c r="D3238" s="199"/>
      <c r="E3238" s="199"/>
      <c r="F3238" s="199"/>
      <c r="G3238" s="199">
        <v>4.24</v>
      </c>
    </row>
    <row r="3239" s="109" customFormat="1" ht="19.9" customHeight="1" spans="1:7">
      <c r="A3239" s="197" t="s">
        <v>2023</v>
      </c>
      <c r="B3239" s="198" t="s">
        <v>2024</v>
      </c>
      <c r="C3239" s="199">
        <v>2.12</v>
      </c>
      <c r="D3239" s="199"/>
      <c r="E3239" s="199"/>
      <c r="F3239" s="199"/>
      <c r="G3239" s="199">
        <v>2.12</v>
      </c>
    </row>
    <row r="3240" s="109" customFormat="1" ht="19.9" customHeight="1" spans="1:7">
      <c r="A3240" s="197" t="s">
        <v>2025</v>
      </c>
      <c r="B3240" s="198" t="s">
        <v>2026</v>
      </c>
      <c r="C3240" s="199">
        <v>13.25</v>
      </c>
      <c r="D3240" s="199"/>
      <c r="E3240" s="199"/>
      <c r="F3240" s="199"/>
      <c r="G3240" s="199">
        <v>13.25</v>
      </c>
    </row>
    <row r="3241" s="109" customFormat="1" ht="19.9" customHeight="1" spans="1:7">
      <c r="A3241" s="197" t="s">
        <v>2027</v>
      </c>
      <c r="B3241" s="198" t="s">
        <v>2028</v>
      </c>
      <c r="C3241" s="199">
        <v>1.59</v>
      </c>
      <c r="D3241" s="199"/>
      <c r="E3241" s="199"/>
      <c r="F3241" s="199"/>
      <c r="G3241" s="199">
        <v>1.59</v>
      </c>
    </row>
    <row r="3242" s="109" customFormat="1" ht="19.9" customHeight="1" spans="1:7">
      <c r="A3242" s="197" t="s">
        <v>2029</v>
      </c>
      <c r="B3242" s="198" t="s">
        <v>2030</v>
      </c>
      <c r="C3242" s="199">
        <v>11.32</v>
      </c>
      <c r="D3242" s="199"/>
      <c r="E3242" s="199"/>
      <c r="F3242" s="199"/>
      <c r="G3242" s="199">
        <v>11.32</v>
      </c>
    </row>
    <row r="3243" s="109" customFormat="1" ht="19.9" customHeight="1" spans="1:7">
      <c r="A3243" s="197" t="s">
        <v>2031</v>
      </c>
      <c r="B3243" s="198" t="s">
        <v>2032</v>
      </c>
      <c r="C3243" s="199">
        <v>41.34</v>
      </c>
      <c r="D3243" s="199"/>
      <c r="E3243" s="199"/>
      <c r="F3243" s="199"/>
      <c r="G3243" s="199">
        <v>41.34</v>
      </c>
    </row>
    <row r="3244" s="109" customFormat="1" ht="19.9" customHeight="1" spans="1:7">
      <c r="A3244" s="197" t="s">
        <v>2033</v>
      </c>
      <c r="B3244" s="198" t="s">
        <v>2034</v>
      </c>
      <c r="C3244" s="199">
        <v>2.65</v>
      </c>
      <c r="D3244" s="199"/>
      <c r="E3244" s="199"/>
      <c r="F3244" s="199"/>
      <c r="G3244" s="199">
        <v>2.65</v>
      </c>
    </row>
    <row r="3245" s="109" customFormat="1" ht="19.9" customHeight="1" spans="1:7">
      <c r="A3245" s="197" t="s">
        <v>2035</v>
      </c>
      <c r="B3245" s="198" t="s">
        <v>2036</v>
      </c>
      <c r="C3245" s="199">
        <v>2.65</v>
      </c>
      <c r="D3245" s="199"/>
      <c r="E3245" s="199"/>
      <c r="F3245" s="199"/>
      <c r="G3245" s="199">
        <v>2.65</v>
      </c>
    </row>
    <row r="3246" s="109" customFormat="1" ht="19.9" customHeight="1" spans="1:7">
      <c r="A3246" s="197" t="s">
        <v>2037</v>
      </c>
      <c r="B3246" s="198" t="s">
        <v>2038</v>
      </c>
      <c r="C3246" s="199">
        <v>3.18</v>
      </c>
      <c r="D3246" s="199"/>
      <c r="E3246" s="199"/>
      <c r="F3246" s="199"/>
      <c r="G3246" s="199">
        <v>3.18</v>
      </c>
    </row>
    <row r="3247" s="109" customFormat="1" ht="19.9" customHeight="1" spans="1:7">
      <c r="A3247" s="197" t="s">
        <v>2039</v>
      </c>
      <c r="B3247" s="198" t="s">
        <v>2040</v>
      </c>
      <c r="C3247" s="199">
        <v>2.12</v>
      </c>
      <c r="D3247" s="199"/>
      <c r="E3247" s="199"/>
      <c r="F3247" s="199"/>
      <c r="G3247" s="199">
        <v>2.12</v>
      </c>
    </row>
    <row r="3248" s="109" customFormat="1" ht="19.9" customHeight="1" spans="1:7">
      <c r="A3248" s="197" t="s">
        <v>2041</v>
      </c>
      <c r="B3248" s="198" t="s">
        <v>2042</v>
      </c>
      <c r="C3248" s="199">
        <v>2.65</v>
      </c>
      <c r="D3248" s="199"/>
      <c r="E3248" s="199"/>
      <c r="F3248" s="199"/>
      <c r="G3248" s="199">
        <v>2.65</v>
      </c>
    </row>
    <row r="3249" s="109" customFormat="1" ht="19.9" customHeight="1" spans="1:7">
      <c r="A3249" s="197" t="s">
        <v>2043</v>
      </c>
      <c r="B3249" s="198" t="s">
        <v>2044</v>
      </c>
      <c r="C3249" s="199">
        <v>25.88</v>
      </c>
      <c r="D3249" s="199"/>
      <c r="E3249" s="199"/>
      <c r="F3249" s="199"/>
      <c r="G3249" s="199">
        <v>25.88</v>
      </c>
    </row>
    <row r="3250" s="109" customFormat="1" ht="19.9" customHeight="1" spans="1:7">
      <c r="A3250" s="197" t="s">
        <v>2045</v>
      </c>
      <c r="B3250" s="198" t="s">
        <v>2046</v>
      </c>
      <c r="C3250" s="199">
        <v>0.32</v>
      </c>
      <c r="D3250" s="199"/>
      <c r="E3250" s="199"/>
      <c r="F3250" s="199"/>
      <c r="G3250" s="199">
        <v>0.32</v>
      </c>
    </row>
    <row r="3251" s="109" customFormat="1" ht="19.9" customHeight="1" spans="1:7">
      <c r="A3251" s="197" t="s">
        <v>2047</v>
      </c>
      <c r="B3251" s="198" t="s">
        <v>2048</v>
      </c>
      <c r="C3251" s="199">
        <v>39.75</v>
      </c>
      <c r="D3251" s="199"/>
      <c r="E3251" s="199"/>
      <c r="F3251" s="199"/>
      <c r="G3251" s="199">
        <v>39.75</v>
      </c>
    </row>
    <row r="3252" s="109" customFormat="1" ht="19.9" customHeight="1" spans="1:7">
      <c r="A3252" s="197" t="s">
        <v>2049</v>
      </c>
      <c r="B3252" s="198" t="s">
        <v>2050</v>
      </c>
      <c r="C3252" s="199">
        <v>21.99</v>
      </c>
      <c r="D3252" s="199"/>
      <c r="E3252" s="199"/>
      <c r="F3252" s="199"/>
      <c r="G3252" s="199">
        <v>21.99</v>
      </c>
    </row>
    <row r="3253" s="109" customFormat="1" ht="19.9" customHeight="1" spans="1:7">
      <c r="A3253" s="197" t="s">
        <v>2051</v>
      </c>
      <c r="B3253" s="198" t="s">
        <v>2052</v>
      </c>
      <c r="C3253" s="199">
        <v>12.19</v>
      </c>
      <c r="D3253" s="199"/>
      <c r="E3253" s="199">
        <v>12.19</v>
      </c>
      <c r="F3253" s="199"/>
      <c r="G3253" s="199"/>
    </row>
    <row r="3254" s="109" customFormat="1" ht="19.9" customHeight="1" spans="1:7">
      <c r="A3254" s="197" t="s">
        <v>2053</v>
      </c>
      <c r="B3254" s="198" t="s">
        <v>2054</v>
      </c>
      <c r="C3254" s="199">
        <v>1.15</v>
      </c>
      <c r="D3254" s="199"/>
      <c r="E3254" s="199">
        <v>1.15</v>
      </c>
      <c r="F3254" s="199"/>
      <c r="G3254" s="199"/>
    </row>
    <row r="3255" s="109" customFormat="1" ht="19.9" customHeight="1" spans="1:7">
      <c r="A3255" s="197" t="s">
        <v>2055</v>
      </c>
      <c r="B3255" s="198" t="s">
        <v>2056</v>
      </c>
      <c r="C3255" s="199">
        <v>4.8</v>
      </c>
      <c r="D3255" s="199"/>
      <c r="E3255" s="199">
        <v>4.8</v>
      </c>
      <c r="F3255" s="199"/>
      <c r="G3255" s="199"/>
    </row>
    <row r="3256" s="109" customFormat="1" ht="19.9" customHeight="1" spans="1:7">
      <c r="A3256" s="197" t="s">
        <v>2057</v>
      </c>
      <c r="B3256" s="198" t="s">
        <v>2058</v>
      </c>
      <c r="C3256" s="199">
        <v>6.24</v>
      </c>
      <c r="D3256" s="199"/>
      <c r="E3256" s="199">
        <v>6.24</v>
      </c>
      <c r="F3256" s="199"/>
      <c r="G3256" s="199"/>
    </row>
    <row r="3257" s="109" customFormat="1" ht="19.9" customHeight="1" spans="1:7">
      <c r="A3257" s="194" t="s">
        <v>2281</v>
      </c>
      <c r="B3257" s="195" t="s">
        <v>2282</v>
      </c>
      <c r="C3257" s="196">
        <v>1197.6</v>
      </c>
      <c r="D3257" s="196">
        <v>1099.16</v>
      </c>
      <c r="E3257" s="196"/>
      <c r="F3257" s="196"/>
      <c r="G3257" s="196">
        <v>98.44</v>
      </c>
    </row>
    <row r="3258" s="109" customFormat="1" ht="19.9" customHeight="1" spans="1:7">
      <c r="A3258" s="197" t="s">
        <v>1991</v>
      </c>
      <c r="B3258" s="198" t="s">
        <v>1992</v>
      </c>
      <c r="C3258" s="199">
        <v>1099.16</v>
      </c>
      <c r="D3258" s="199">
        <v>1099.16</v>
      </c>
      <c r="E3258" s="199"/>
      <c r="F3258" s="199"/>
      <c r="G3258" s="199"/>
    </row>
    <row r="3259" s="109" customFormat="1" ht="19.9" customHeight="1" spans="1:7">
      <c r="A3259" s="197" t="s">
        <v>1993</v>
      </c>
      <c r="B3259" s="198" t="s">
        <v>1994</v>
      </c>
      <c r="C3259" s="199">
        <v>127.9</v>
      </c>
      <c r="D3259" s="199">
        <v>127.9</v>
      </c>
      <c r="E3259" s="199"/>
      <c r="F3259" s="199"/>
      <c r="G3259" s="199"/>
    </row>
    <row r="3260" s="109" customFormat="1" ht="19.9" customHeight="1" spans="1:7">
      <c r="A3260" s="197" t="s">
        <v>1995</v>
      </c>
      <c r="B3260" s="198" t="s">
        <v>1996</v>
      </c>
      <c r="C3260" s="199">
        <v>566.04</v>
      </c>
      <c r="D3260" s="199">
        <v>566.04</v>
      </c>
      <c r="E3260" s="199"/>
      <c r="F3260" s="199"/>
      <c r="G3260" s="199"/>
    </row>
    <row r="3261" s="109" customFormat="1" ht="19.9" customHeight="1" spans="1:7">
      <c r="A3261" s="197" t="s">
        <v>1997</v>
      </c>
      <c r="B3261" s="198" t="s">
        <v>1998</v>
      </c>
      <c r="C3261" s="199">
        <v>56.96</v>
      </c>
      <c r="D3261" s="199">
        <v>56.96</v>
      </c>
      <c r="E3261" s="199"/>
      <c r="F3261" s="199"/>
      <c r="G3261" s="199"/>
    </row>
    <row r="3262" s="109" customFormat="1" ht="19.9" customHeight="1" spans="1:7">
      <c r="A3262" s="197" t="s">
        <v>1999</v>
      </c>
      <c r="B3262" s="198" t="s">
        <v>2000</v>
      </c>
      <c r="C3262" s="199">
        <v>16.8</v>
      </c>
      <c r="D3262" s="199">
        <v>16.8</v>
      </c>
      <c r="E3262" s="199"/>
      <c r="F3262" s="199"/>
      <c r="G3262" s="199"/>
    </row>
    <row r="3263" s="109" customFormat="1" ht="19.9" customHeight="1" spans="1:7">
      <c r="A3263" s="197" t="s">
        <v>2001</v>
      </c>
      <c r="B3263" s="198" t="s">
        <v>2002</v>
      </c>
      <c r="C3263" s="199">
        <v>109.4</v>
      </c>
      <c r="D3263" s="199">
        <v>109.4</v>
      </c>
      <c r="E3263" s="199"/>
      <c r="F3263" s="199"/>
      <c r="G3263" s="199"/>
    </row>
    <row r="3264" s="109" customFormat="1" ht="19.9" customHeight="1" spans="1:7">
      <c r="A3264" s="197" t="s">
        <v>2003</v>
      </c>
      <c r="B3264" s="198" t="s">
        <v>2004</v>
      </c>
      <c r="C3264" s="199">
        <v>53.43</v>
      </c>
      <c r="D3264" s="199">
        <v>53.43</v>
      </c>
      <c r="E3264" s="199"/>
      <c r="F3264" s="199"/>
      <c r="G3264" s="199"/>
    </row>
    <row r="3265" s="109" customFormat="1" ht="19.9" customHeight="1" spans="1:7">
      <c r="A3265" s="197" t="s">
        <v>2005</v>
      </c>
      <c r="B3265" s="198" t="s">
        <v>2006</v>
      </c>
      <c r="C3265" s="199">
        <v>11.64</v>
      </c>
      <c r="D3265" s="199">
        <v>11.64</v>
      </c>
      <c r="E3265" s="199"/>
      <c r="F3265" s="199"/>
      <c r="G3265" s="199"/>
    </row>
    <row r="3266" s="109" customFormat="1" ht="19.9" customHeight="1" spans="1:7">
      <c r="A3266" s="197" t="s">
        <v>2007</v>
      </c>
      <c r="B3266" s="198" t="s">
        <v>2008</v>
      </c>
      <c r="C3266" s="199">
        <v>1.02</v>
      </c>
      <c r="D3266" s="199">
        <v>1.02</v>
      </c>
      <c r="E3266" s="199"/>
      <c r="F3266" s="199"/>
      <c r="G3266" s="199"/>
    </row>
    <row r="3267" s="109" customFormat="1" ht="19.9" customHeight="1" spans="1:7">
      <c r="A3267" s="197" t="s">
        <v>2009</v>
      </c>
      <c r="B3267" s="198" t="s">
        <v>2010</v>
      </c>
      <c r="C3267" s="199">
        <v>83.27</v>
      </c>
      <c r="D3267" s="199">
        <v>83.27</v>
      </c>
      <c r="E3267" s="199"/>
      <c r="F3267" s="199"/>
      <c r="G3267" s="199"/>
    </row>
    <row r="3268" s="109" customFormat="1" ht="19.9" customHeight="1" spans="1:7">
      <c r="A3268" s="197" t="s">
        <v>2011</v>
      </c>
      <c r="B3268" s="198" t="s">
        <v>2012</v>
      </c>
      <c r="C3268" s="199">
        <v>6.05</v>
      </c>
      <c r="D3268" s="199">
        <v>6.05</v>
      </c>
      <c r="E3268" s="199"/>
      <c r="F3268" s="199"/>
      <c r="G3268" s="199"/>
    </row>
    <row r="3269" s="109" customFormat="1" ht="19.9" customHeight="1" spans="1:7">
      <c r="A3269" s="197" t="s">
        <v>2013</v>
      </c>
      <c r="B3269" s="198" t="s">
        <v>2014</v>
      </c>
      <c r="C3269" s="199">
        <v>66.65</v>
      </c>
      <c r="D3269" s="199">
        <v>66.65</v>
      </c>
      <c r="E3269" s="199"/>
      <c r="F3269" s="199"/>
      <c r="G3269" s="199"/>
    </row>
    <row r="3270" s="109" customFormat="1" ht="19.9" customHeight="1" spans="1:7">
      <c r="A3270" s="197" t="s">
        <v>2015</v>
      </c>
      <c r="B3270" s="198" t="s">
        <v>2016</v>
      </c>
      <c r="C3270" s="199">
        <v>98.44</v>
      </c>
      <c r="D3270" s="199"/>
      <c r="E3270" s="199"/>
      <c r="F3270" s="199"/>
      <c r="G3270" s="199">
        <v>98.44</v>
      </c>
    </row>
    <row r="3271" s="109" customFormat="1" ht="19.9" customHeight="1" spans="1:7">
      <c r="A3271" s="197" t="s">
        <v>2017</v>
      </c>
      <c r="B3271" s="198" t="s">
        <v>2018</v>
      </c>
      <c r="C3271" s="199">
        <v>4.48</v>
      </c>
      <c r="D3271" s="199"/>
      <c r="E3271" s="199"/>
      <c r="F3271" s="199"/>
      <c r="G3271" s="199">
        <v>4.48</v>
      </c>
    </row>
    <row r="3272" s="109" customFormat="1" ht="19.9" customHeight="1" spans="1:7">
      <c r="A3272" s="197" t="s">
        <v>2019</v>
      </c>
      <c r="B3272" s="198" t="s">
        <v>2020</v>
      </c>
      <c r="C3272" s="199">
        <v>0.84</v>
      </c>
      <c r="D3272" s="199"/>
      <c r="E3272" s="199"/>
      <c r="F3272" s="199"/>
      <c r="G3272" s="199">
        <v>0.84</v>
      </c>
    </row>
    <row r="3273" s="109" customFormat="1" ht="19.9" customHeight="1" spans="1:7">
      <c r="A3273" s="197" t="s">
        <v>2021</v>
      </c>
      <c r="B3273" s="198" t="s">
        <v>2022</v>
      </c>
      <c r="C3273" s="199">
        <v>2.24</v>
      </c>
      <c r="D3273" s="199"/>
      <c r="E3273" s="199"/>
      <c r="F3273" s="199"/>
      <c r="G3273" s="199">
        <v>2.24</v>
      </c>
    </row>
    <row r="3274" s="109" customFormat="1" ht="19.9" customHeight="1" spans="1:7">
      <c r="A3274" s="197" t="s">
        <v>2023</v>
      </c>
      <c r="B3274" s="198" t="s">
        <v>2024</v>
      </c>
      <c r="C3274" s="199">
        <v>1.12</v>
      </c>
      <c r="D3274" s="199"/>
      <c r="E3274" s="199"/>
      <c r="F3274" s="199"/>
      <c r="G3274" s="199">
        <v>1.12</v>
      </c>
    </row>
    <row r="3275" s="109" customFormat="1" ht="19.9" customHeight="1" spans="1:7">
      <c r="A3275" s="197" t="s">
        <v>2025</v>
      </c>
      <c r="B3275" s="198" t="s">
        <v>2026</v>
      </c>
      <c r="C3275" s="199">
        <v>5.04</v>
      </c>
      <c r="D3275" s="199"/>
      <c r="E3275" s="199"/>
      <c r="F3275" s="199"/>
      <c r="G3275" s="199">
        <v>5.04</v>
      </c>
    </row>
    <row r="3276" s="109" customFormat="1" ht="19.9" customHeight="1" spans="1:7">
      <c r="A3276" s="197" t="s">
        <v>2027</v>
      </c>
      <c r="B3276" s="198" t="s">
        <v>2028</v>
      </c>
      <c r="C3276" s="199">
        <v>0.84</v>
      </c>
      <c r="D3276" s="199"/>
      <c r="E3276" s="199"/>
      <c r="F3276" s="199"/>
      <c r="G3276" s="199">
        <v>0.84</v>
      </c>
    </row>
    <row r="3277" s="109" customFormat="1" ht="19.9" customHeight="1" spans="1:7">
      <c r="A3277" s="197" t="s">
        <v>2029</v>
      </c>
      <c r="B3277" s="198" t="s">
        <v>2030</v>
      </c>
      <c r="C3277" s="199">
        <v>6.31</v>
      </c>
      <c r="D3277" s="199"/>
      <c r="E3277" s="199"/>
      <c r="F3277" s="199"/>
      <c r="G3277" s="199">
        <v>6.31</v>
      </c>
    </row>
    <row r="3278" s="109" customFormat="1" ht="19.9" customHeight="1" spans="1:7">
      <c r="A3278" s="197" t="s">
        <v>2031</v>
      </c>
      <c r="B3278" s="198" t="s">
        <v>2032</v>
      </c>
      <c r="C3278" s="199">
        <v>19.32</v>
      </c>
      <c r="D3278" s="199"/>
      <c r="E3278" s="199"/>
      <c r="F3278" s="199"/>
      <c r="G3278" s="199">
        <v>19.32</v>
      </c>
    </row>
    <row r="3279" s="109" customFormat="1" ht="19.9" customHeight="1" spans="1:7">
      <c r="A3279" s="197" t="s">
        <v>2033</v>
      </c>
      <c r="B3279" s="198" t="s">
        <v>2034</v>
      </c>
      <c r="C3279" s="199">
        <v>1.4</v>
      </c>
      <c r="D3279" s="199"/>
      <c r="E3279" s="199"/>
      <c r="F3279" s="199"/>
      <c r="G3279" s="199">
        <v>1.4</v>
      </c>
    </row>
    <row r="3280" s="109" customFormat="1" ht="19.9" customHeight="1" spans="1:7">
      <c r="A3280" s="197" t="s">
        <v>2035</v>
      </c>
      <c r="B3280" s="198" t="s">
        <v>2036</v>
      </c>
      <c r="C3280" s="199">
        <v>1.12</v>
      </c>
      <c r="D3280" s="199"/>
      <c r="E3280" s="199"/>
      <c r="F3280" s="199"/>
      <c r="G3280" s="199">
        <v>1.12</v>
      </c>
    </row>
    <row r="3281" s="109" customFormat="1" ht="19.9" customHeight="1" spans="1:7">
      <c r="A3281" s="197" t="s">
        <v>2037</v>
      </c>
      <c r="B3281" s="198" t="s">
        <v>2038</v>
      </c>
      <c r="C3281" s="199">
        <v>1.68</v>
      </c>
      <c r="D3281" s="199"/>
      <c r="E3281" s="199"/>
      <c r="F3281" s="199"/>
      <c r="G3281" s="199">
        <v>1.68</v>
      </c>
    </row>
    <row r="3282" s="109" customFormat="1" ht="19.9" customHeight="1" spans="1:7">
      <c r="A3282" s="197" t="s">
        <v>2039</v>
      </c>
      <c r="B3282" s="198" t="s">
        <v>2040</v>
      </c>
      <c r="C3282" s="199">
        <v>1.12</v>
      </c>
      <c r="D3282" s="199"/>
      <c r="E3282" s="199"/>
      <c r="F3282" s="199"/>
      <c r="G3282" s="199">
        <v>1.12</v>
      </c>
    </row>
    <row r="3283" s="109" customFormat="1" ht="19.9" customHeight="1" spans="1:7">
      <c r="A3283" s="197" t="s">
        <v>2041</v>
      </c>
      <c r="B3283" s="198" t="s">
        <v>2042</v>
      </c>
      <c r="C3283" s="199">
        <v>1.4</v>
      </c>
      <c r="D3283" s="199"/>
      <c r="E3283" s="199"/>
      <c r="F3283" s="199"/>
      <c r="G3283" s="199">
        <v>1.4</v>
      </c>
    </row>
    <row r="3284" s="109" customFormat="1" ht="19.9" customHeight="1" spans="1:7">
      <c r="A3284" s="197" t="s">
        <v>2043</v>
      </c>
      <c r="B3284" s="198" t="s">
        <v>2044</v>
      </c>
      <c r="C3284" s="199">
        <v>14.81</v>
      </c>
      <c r="D3284" s="199"/>
      <c r="E3284" s="199"/>
      <c r="F3284" s="199"/>
      <c r="G3284" s="199">
        <v>14.81</v>
      </c>
    </row>
    <row r="3285" s="109" customFormat="1" ht="19.9" customHeight="1" spans="1:7">
      <c r="A3285" s="197" t="s">
        <v>2045</v>
      </c>
      <c r="B3285" s="198" t="s">
        <v>2046</v>
      </c>
      <c r="C3285" s="199">
        <v>0.17</v>
      </c>
      <c r="D3285" s="199"/>
      <c r="E3285" s="199"/>
      <c r="F3285" s="199"/>
      <c r="G3285" s="199">
        <v>0.17</v>
      </c>
    </row>
    <row r="3286" s="109" customFormat="1" ht="19.9" customHeight="1" spans="1:7">
      <c r="A3286" s="197" t="s">
        <v>2047</v>
      </c>
      <c r="B3286" s="198" t="s">
        <v>2048</v>
      </c>
      <c r="C3286" s="199">
        <v>18.2</v>
      </c>
      <c r="D3286" s="199"/>
      <c r="E3286" s="199"/>
      <c r="F3286" s="199"/>
      <c r="G3286" s="199">
        <v>18.2</v>
      </c>
    </row>
    <row r="3287" s="109" customFormat="1" ht="19.9" customHeight="1" spans="1:7">
      <c r="A3287" s="197" t="s">
        <v>2049</v>
      </c>
      <c r="B3287" s="198" t="s">
        <v>2050</v>
      </c>
      <c r="C3287" s="199">
        <v>18.35</v>
      </c>
      <c r="D3287" s="199"/>
      <c r="E3287" s="199"/>
      <c r="F3287" s="199"/>
      <c r="G3287" s="199">
        <v>18.35</v>
      </c>
    </row>
    <row r="3288" s="109" customFormat="1" ht="19.9" customHeight="1" spans="1:7">
      <c r="A3288" s="194" t="s">
        <v>2283</v>
      </c>
      <c r="B3288" s="195" t="s">
        <v>2284</v>
      </c>
      <c r="C3288" s="196">
        <v>961.29</v>
      </c>
      <c r="D3288" s="196">
        <v>842.92</v>
      </c>
      <c r="E3288" s="196">
        <v>55.7</v>
      </c>
      <c r="F3288" s="196"/>
      <c r="G3288" s="196">
        <v>62.67</v>
      </c>
    </row>
    <row r="3289" s="109" customFormat="1" ht="19.9" customHeight="1" spans="1:7">
      <c r="A3289" s="197" t="s">
        <v>1991</v>
      </c>
      <c r="B3289" s="198" t="s">
        <v>1992</v>
      </c>
      <c r="C3289" s="199">
        <v>842.92</v>
      </c>
      <c r="D3289" s="199">
        <v>842.92</v>
      </c>
      <c r="E3289" s="199"/>
      <c r="F3289" s="199"/>
      <c r="G3289" s="199"/>
    </row>
    <row r="3290" s="109" customFormat="1" ht="19.9" customHeight="1" spans="1:7">
      <c r="A3290" s="197" t="s">
        <v>1993</v>
      </c>
      <c r="B3290" s="198" t="s">
        <v>1994</v>
      </c>
      <c r="C3290" s="199">
        <v>101.68</v>
      </c>
      <c r="D3290" s="199">
        <v>101.68</v>
      </c>
      <c r="E3290" s="199"/>
      <c r="F3290" s="199"/>
      <c r="G3290" s="199"/>
    </row>
    <row r="3291" s="109" customFormat="1" ht="19.9" customHeight="1" spans="1:7">
      <c r="A3291" s="197" t="s">
        <v>1995</v>
      </c>
      <c r="B3291" s="198" t="s">
        <v>1996</v>
      </c>
      <c r="C3291" s="199">
        <v>447.82</v>
      </c>
      <c r="D3291" s="199">
        <v>447.82</v>
      </c>
      <c r="E3291" s="199"/>
      <c r="F3291" s="199"/>
      <c r="G3291" s="199"/>
    </row>
    <row r="3292" s="109" customFormat="1" ht="19.9" customHeight="1" spans="1:7">
      <c r="A3292" s="197" t="s">
        <v>1997</v>
      </c>
      <c r="B3292" s="198" t="s">
        <v>1998</v>
      </c>
      <c r="C3292" s="199">
        <v>45.09</v>
      </c>
      <c r="D3292" s="199">
        <v>45.09</v>
      </c>
      <c r="E3292" s="199"/>
      <c r="F3292" s="199"/>
      <c r="G3292" s="199"/>
    </row>
    <row r="3293" s="109" customFormat="1" ht="19.9" customHeight="1" spans="1:7">
      <c r="A3293" s="197" t="s">
        <v>1999</v>
      </c>
      <c r="B3293" s="198" t="s">
        <v>2000</v>
      </c>
      <c r="C3293" s="199">
        <v>13.2</v>
      </c>
      <c r="D3293" s="199">
        <v>13.2</v>
      </c>
      <c r="E3293" s="199"/>
      <c r="F3293" s="199"/>
      <c r="G3293" s="199"/>
    </row>
    <row r="3294" s="109" customFormat="1" ht="19.9" customHeight="1" spans="1:7">
      <c r="A3294" s="197" t="s">
        <v>2001</v>
      </c>
      <c r="B3294" s="198" t="s">
        <v>2002</v>
      </c>
      <c r="C3294" s="199">
        <v>86.64</v>
      </c>
      <c r="D3294" s="199">
        <v>86.64</v>
      </c>
      <c r="E3294" s="199"/>
      <c r="F3294" s="199"/>
      <c r="G3294" s="199"/>
    </row>
    <row r="3295" s="109" customFormat="1" ht="19.9" customHeight="1" spans="1:7">
      <c r="A3295" s="197" t="s">
        <v>2003</v>
      </c>
      <c r="B3295" s="198" t="s">
        <v>2004</v>
      </c>
      <c r="C3295" s="199">
        <v>42.31</v>
      </c>
      <c r="D3295" s="199">
        <v>42.31</v>
      </c>
      <c r="E3295" s="199"/>
      <c r="F3295" s="199"/>
      <c r="G3295" s="199"/>
    </row>
    <row r="3296" s="109" customFormat="1" ht="19.9" customHeight="1" spans="1:7">
      <c r="A3296" s="197" t="s">
        <v>2005</v>
      </c>
      <c r="B3296" s="198" t="s">
        <v>2006</v>
      </c>
      <c r="C3296" s="199">
        <v>6.5</v>
      </c>
      <c r="D3296" s="199">
        <v>6.5</v>
      </c>
      <c r="E3296" s="199"/>
      <c r="F3296" s="199"/>
      <c r="G3296" s="199"/>
    </row>
    <row r="3297" s="109" customFormat="1" ht="19.9" customHeight="1" spans="1:7">
      <c r="A3297" s="197" t="s">
        <v>2007</v>
      </c>
      <c r="B3297" s="198" t="s">
        <v>2008</v>
      </c>
      <c r="C3297" s="199">
        <v>1.54</v>
      </c>
      <c r="D3297" s="199">
        <v>1.54</v>
      </c>
      <c r="E3297" s="199"/>
      <c r="F3297" s="199"/>
      <c r="G3297" s="199"/>
    </row>
    <row r="3298" s="109" customFormat="1" ht="19.9" customHeight="1" spans="1:7">
      <c r="A3298" s="197" t="s">
        <v>2009</v>
      </c>
      <c r="B3298" s="198" t="s">
        <v>2010</v>
      </c>
      <c r="C3298" s="199">
        <v>65.94</v>
      </c>
      <c r="D3298" s="199">
        <v>65.94</v>
      </c>
      <c r="E3298" s="199"/>
      <c r="F3298" s="199"/>
      <c r="G3298" s="199"/>
    </row>
    <row r="3299" s="109" customFormat="1" ht="19.9" customHeight="1" spans="1:7">
      <c r="A3299" s="197" t="s">
        <v>2011</v>
      </c>
      <c r="B3299" s="198" t="s">
        <v>2012</v>
      </c>
      <c r="C3299" s="199">
        <v>4.75</v>
      </c>
      <c r="D3299" s="199">
        <v>4.75</v>
      </c>
      <c r="E3299" s="199"/>
      <c r="F3299" s="199"/>
      <c r="G3299" s="199"/>
    </row>
    <row r="3300" s="109" customFormat="1" ht="19.9" customHeight="1" spans="1:7">
      <c r="A3300" s="197" t="s">
        <v>2013</v>
      </c>
      <c r="B3300" s="198" t="s">
        <v>2014</v>
      </c>
      <c r="C3300" s="199">
        <v>27.45</v>
      </c>
      <c r="D3300" s="199">
        <v>27.45</v>
      </c>
      <c r="E3300" s="199"/>
      <c r="F3300" s="199"/>
      <c r="G3300" s="199"/>
    </row>
    <row r="3301" s="109" customFormat="1" ht="19.9" customHeight="1" spans="1:7">
      <c r="A3301" s="197" t="s">
        <v>2015</v>
      </c>
      <c r="B3301" s="198" t="s">
        <v>2016</v>
      </c>
      <c r="C3301" s="199">
        <v>62.67</v>
      </c>
      <c r="D3301" s="199"/>
      <c r="E3301" s="199"/>
      <c r="F3301" s="199"/>
      <c r="G3301" s="199">
        <v>62.67</v>
      </c>
    </row>
    <row r="3302" s="109" customFormat="1" ht="19.9" customHeight="1" spans="1:7">
      <c r="A3302" s="197" t="s">
        <v>2017</v>
      </c>
      <c r="B3302" s="198" t="s">
        <v>2018</v>
      </c>
      <c r="C3302" s="199">
        <v>3.52</v>
      </c>
      <c r="D3302" s="199"/>
      <c r="E3302" s="199"/>
      <c r="F3302" s="199"/>
      <c r="G3302" s="199">
        <v>3.52</v>
      </c>
    </row>
    <row r="3303" s="109" customFormat="1" ht="19.9" customHeight="1" spans="1:7">
      <c r="A3303" s="197" t="s">
        <v>2019</v>
      </c>
      <c r="B3303" s="198" t="s">
        <v>2020</v>
      </c>
      <c r="C3303" s="199">
        <v>0.66</v>
      </c>
      <c r="D3303" s="199"/>
      <c r="E3303" s="199"/>
      <c r="F3303" s="199"/>
      <c r="G3303" s="199">
        <v>0.66</v>
      </c>
    </row>
    <row r="3304" s="109" customFormat="1" ht="19.9" customHeight="1" spans="1:7">
      <c r="A3304" s="197" t="s">
        <v>2021</v>
      </c>
      <c r="B3304" s="198" t="s">
        <v>2022</v>
      </c>
      <c r="C3304" s="199">
        <v>1.76</v>
      </c>
      <c r="D3304" s="199"/>
      <c r="E3304" s="199"/>
      <c r="F3304" s="199"/>
      <c r="G3304" s="199">
        <v>1.76</v>
      </c>
    </row>
    <row r="3305" s="109" customFormat="1" ht="19.9" customHeight="1" spans="1:7">
      <c r="A3305" s="197" t="s">
        <v>2023</v>
      </c>
      <c r="B3305" s="198" t="s">
        <v>2024</v>
      </c>
      <c r="C3305" s="199">
        <v>0.88</v>
      </c>
      <c r="D3305" s="199"/>
      <c r="E3305" s="199"/>
      <c r="F3305" s="199"/>
      <c r="G3305" s="199">
        <v>0.88</v>
      </c>
    </row>
    <row r="3306" s="109" customFormat="1" ht="19.9" customHeight="1" spans="1:7">
      <c r="A3306" s="197" t="s">
        <v>2025</v>
      </c>
      <c r="B3306" s="198" t="s">
        <v>2026</v>
      </c>
      <c r="C3306" s="199">
        <v>3.96</v>
      </c>
      <c r="D3306" s="199"/>
      <c r="E3306" s="199"/>
      <c r="F3306" s="199"/>
      <c r="G3306" s="199">
        <v>3.96</v>
      </c>
    </row>
    <row r="3307" s="109" customFormat="1" ht="19.9" customHeight="1" spans="1:7">
      <c r="A3307" s="197" t="s">
        <v>2027</v>
      </c>
      <c r="B3307" s="198" t="s">
        <v>2028</v>
      </c>
      <c r="C3307" s="199">
        <v>0.66</v>
      </c>
      <c r="D3307" s="199"/>
      <c r="E3307" s="199"/>
      <c r="F3307" s="199"/>
      <c r="G3307" s="199">
        <v>0.66</v>
      </c>
    </row>
    <row r="3308" s="109" customFormat="1" ht="19.9" customHeight="1" spans="1:7">
      <c r="A3308" s="197" t="s">
        <v>2029</v>
      </c>
      <c r="B3308" s="198" t="s">
        <v>2030</v>
      </c>
      <c r="C3308" s="199">
        <v>2.03</v>
      </c>
      <c r="D3308" s="199"/>
      <c r="E3308" s="199"/>
      <c r="F3308" s="199"/>
      <c r="G3308" s="199">
        <v>2.03</v>
      </c>
    </row>
    <row r="3309" s="109" customFormat="1" ht="19.9" customHeight="1" spans="1:7">
      <c r="A3309" s="197" t="s">
        <v>2031</v>
      </c>
      <c r="B3309" s="198" t="s">
        <v>2032</v>
      </c>
      <c r="C3309" s="199">
        <v>15.18</v>
      </c>
      <c r="D3309" s="199"/>
      <c r="E3309" s="199"/>
      <c r="F3309" s="199"/>
      <c r="G3309" s="199">
        <v>15.18</v>
      </c>
    </row>
    <row r="3310" s="109" customFormat="1" ht="19.9" customHeight="1" spans="1:7">
      <c r="A3310" s="197" t="s">
        <v>2033</v>
      </c>
      <c r="B3310" s="198" t="s">
        <v>2034</v>
      </c>
      <c r="C3310" s="199">
        <v>1.1</v>
      </c>
      <c r="D3310" s="199"/>
      <c r="E3310" s="199"/>
      <c r="F3310" s="199"/>
      <c r="G3310" s="199">
        <v>1.1</v>
      </c>
    </row>
    <row r="3311" s="109" customFormat="1" ht="19.9" customHeight="1" spans="1:7">
      <c r="A3311" s="197" t="s">
        <v>2035</v>
      </c>
      <c r="B3311" s="198" t="s">
        <v>2036</v>
      </c>
      <c r="C3311" s="199">
        <v>0.88</v>
      </c>
      <c r="D3311" s="199"/>
      <c r="E3311" s="199"/>
      <c r="F3311" s="199"/>
      <c r="G3311" s="199">
        <v>0.88</v>
      </c>
    </row>
    <row r="3312" s="109" customFormat="1" ht="19.9" customHeight="1" spans="1:7">
      <c r="A3312" s="197" t="s">
        <v>2037</v>
      </c>
      <c r="B3312" s="198" t="s">
        <v>2038</v>
      </c>
      <c r="C3312" s="199">
        <v>1.32</v>
      </c>
      <c r="D3312" s="199"/>
      <c r="E3312" s="199"/>
      <c r="F3312" s="199"/>
      <c r="G3312" s="199">
        <v>1.32</v>
      </c>
    </row>
    <row r="3313" s="109" customFormat="1" ht="19.9" customHeight="1" spans="1:7">
      <c r="A3313" s="197" t="s">
        <v>2039</v>
      </c>
      <c r="B3313" s="198" t="s">
        <v>2040</v>
      </c>
      <c r="C3313" s="199">
        <v>0.88</v>
      </c>
      <c r="D3313" s="199"/>
      <c r="E3313" s="199"/>
      <c r="F3313" s="199"/>
      <c r="G3313" s="199">
        <v>0.88</v>
      </c>
    </row>
    <row r="3314" s="109" customFormat="1" ht="19.9" customHeight="1" spans="1:7">
      <c r="A3314" s="197" t="s">
        <v>2041</v>
      </c>
      <c r="B3314" s="198" t="s">
        <v>2042</v>
      </c>
      <c r="C3314" s="199">
        <v>1.1</v>
      </c>
      <c r="D3314" s="199"/>
      <c r="E3314" s="199"/>
      <c r="F3314" s="199"/>
      <c r="G3314" s="199">
        <v>1.1</v>
      </c>
    </row>
    <row r="3315" s="109" customFormat="1" ht="19.9" customHeight="1" spans="1:7">
      <c r="A3315" s="197" t="s">
        <v>2043</v>
      </c>
      <c r="B3315" s="198" t="s">
        <v>2044</v>
      </c>
      <c r="C3315" s="199">
        <v>11.73</v>
      </c>
      <c r="D3315" s="199"/>
      <c r="E3315" s="199"/>
      <c r="F3315" s="199"/>
      <c r="G3315" s="199">
        <v>11.73</v>
      </c>
    </row>
    <row r="3316" s="109" customFormat="1" ht="19.9" customHeight="1" spans="1:7">
      <c r="A3316" s="197" t="s">
        <v>2045</v>
      </c>
      <c r="B3316" s="198" t="s">
        <v>2046</v>
      </c>
      <c r="C3316" s="199">
        <v>0.13</v>
      </c>
      <c r="D3316" s="199"/>
      <c r="E3316" s="199"/>
      <c r="F3316" s="199"/>
      <c r="G3316" s="199">
        <v>0.13</v>
      </c>
    </row>
    <row r="3317" s="109" customFormat="1" ht="19.9" customHeight="1" spans="1:7">
      <c r="A3317" s="197" t="s">
        <v>2047</v>
      </c>
      <c r="B3317" s="198" t="s">
        <v>2048</v>
      </c>
      <c r="C3317" s="199">
        <v>14.3</v>
      </c>
      <c r="D3317" s="199"/>
      <c r="E3317" s="199"/>
      <c r="F3317" s="199"/>
      <c r="G3317" s="199">
        <v>14.3</v>
      </c>
    </row>
    <row r="3318" s="109" customFormat="1" ht="19.9" customHeight="1" spans="1:7">
      <c r="A3318" s="197" t="s">
        <v>2049</v>
      </c>
      <c r="B3318" s="198" t="s">
        <v>2050</v>
      </c>
      <c r="C3318" s="199">
        <v>2.58</v>
      </c>
      <c r="D3318" s="199"/>
      <c r="E3318" s="199"/>
      <c r="F3318" s="199"/>
      <c r="G3318" s="199">
        <v>2.58</v>
      </c>
    </row>
    <row r="3319" s="109" customFormat="1" ht="19.9" customHeight="1" spans="1:7">
      <c r="A3319" s="197" t="s">
        <v>2051</v>
      </c>
      <c r="B3319" s="198" t="s">
        <v>2052</v>
      </c>
      <c r="C3319" s="199">
        <v>55.7</v>
      </c>
      <c r="D3319" s="199"/>
      <c r="E3319" s="199">
        <v>55.7</v>
      </c>
      <c r="F3319" s="199"/>
      <c r="G3319" s="199"/>
    </row>
    <row r="3320" s="109" customFormat="1" ht="19.9" customHeight="1" spans="1:7">
      <c r="A3320" s="197" t="s">
        <v>2055</v>
      </c>
      <c r="B3320" s="198" t="s">
        <v>2056</v>
      </c>
      <c r="C3320" s="199">
        <v>0.3</v>
      </c>
      <c r="D3320" s="199"/>
      <c r="E3320" s="199">
        <v>0.3</v>
      </c>
      <c r="F3320" s="199"/>
      <c r="G3320" s="199"/>
    </row>
    <row r="3321" s="109" customFormat="1" ht="19.9" customHeight="1" spans="1:7">
      <c r="A3321" s="197" t="s">
        <v>2057</v>
      </c>
      <c r="B3321" s="198" t="s">
        <v>2058</v>
      </c>
      <c r="C3321" s="199">
        <v>55.4</v>
      </c>
      <c r="D3321" s="199"/>
      <c r="E3321" s="199">
        <v>55.4</v>
      </c>
      <c r="F3321" s="199"/>
      <c r="G3321" s="199"/>
    </row>
    <row r="3322" s="109" customFormat="1" ht="19.9" customHeight="1" spans="1:7">
      <c r="A3322" s="194" t="s">
        <v>2285</v>
      </c>
      <c r="B3322" s="195" t="s">
        <v>2286</v>
      </c>
      <c r="C3322" s="196">
        <v>683.16</v>
      </c>
      <c r="D3322" s="196">
        <v>636.17</v>
      </c>
      <c r="E3322" s="196">
        <v>3.42</v>
      </c>
      <c r="F3322" s="196"/>
      <c r="G3322" s="196">
        <v>43.57</v>
      </c>
    </row>
    <row r="3323" s="109" customFormat="1" ht="19.9" customHeight="1" spans="1:7">
      <c r="A3323" s="197" t="s">
        <v>1991</v>
      </c>
      <c r="B3323" s="198" t="s">
        <v>1992</v>
      </c>
      <c r="C3323" s="199">
        <v>636.17</v>
      </c>
      <c r="D3323" s="199">
        <v>636.17</v>
      </c>
      <c r="E3323" s="199"/>
      <c r="F3323" s="199"/>
      <c r="G3323" s="199"/>
    </row>
    <row r="3324" s="109" customFormat="1" ht="19.9" customHeight="1" spans="1:7">
      <c r="A3324" s="197" t="s">
        <v>1993</v>
      </c>
      <c r="B3324" s="198" t="s">
        <v>1994</v>
      </c>
      <c r="C3324" s="199">
        <v>71.8</v>
      </c>
      <c r="D3324" s="199">
        <v>71.8</v>
      </c>
      <c r="E3324" s="199"/>
      <c r="F3324" s="199"/>
      <c r="G3324" s="199"/>
    </row>
    <row r="3325" s="109" customFormat="1" ht="19.9" customHeight="1" spans="1:7">
      <c r="A3325" s="197" t="s">
        <v>1995</v>
      </c>
      <c r="B3325" s="198" t="s">
        <v>1996</v>
      </c>
      <c r="C3325" s="199">
        <v>329.93</v>
      </c>
      <c r="D3325" s="199">
        <v>329.93</v>
      </c>
      <c r="E3325" s="199"/>
      <c r="F3325" s="199"/>
      <c r="G3325" s="199"/>
    </row>
    <row r="3326" s="109" customFormat="1" ht="19.9" customHeight="1" spans="1:7">
      <c r="A3326" s="197" t="s">
        <v>1997</v>
      </c>
      <c r="B3326" s="198" t="s">
        <v>1998</v>
      </c>
      <c r="C3326" s="199">
        <v>31.48</v>
      </c>
      <c r="D3326" s="199">
        <v>31.48</v>
      </c>
      <c r="E3326" s="199"/>
      <c r="F3326" s="199"/>
      <c r="G3326" s="199"/>
    </row>
    <row r="3327" s="109" customFormat="1" ht="19.9" customHeight="1" spans="1:7">
      <c r="A3327" s="197" t="s">
        <v>1999</v>
      </c>
      <c r="B3327" s="198" t="s">
        <v>2000</v>
      </c>
      <c r="C3327" s="199">
        <v>9</v>
      </c>
      <c r="D3327" s="199">
        <v>9</v>
      </c>
      <c r="E3327" s="199"/>
      <c r="F3327" s="199"/>
      <c r="G3327" s="199"/>
    </row>
    <row r="3328" s="109" customFormat="1" ht="19.9" customHeight="1" spans="1:7">
      <c r="A3328" s="197" t="s">
        <v>2001</v>
      </c>
      <c r="B3328" s="198" t="s">
        <v>2002</v>
      </c>
      <c r="C3328" s="199">
        <v>63.4</v>
      </c>
      <c r="D3328" s="199">
        <v>63.4</v>
      </c>
      <c r="E3328" s="199"/>
      <c r="F3328" s="199"/>
      <c r="G3328" s="199"/>
    </row>
    <row r="3329" s="109" customFormat="1" ht="19.9" customHeight="1" spans="1:7">
      <c r="A3329" s="197" t="s">
        <v>2003</v>
      </c>
      <c r="B3329" s="198" t="s">
        <v>2004</v>
      </c>
      <c r="C3329" s="199">
        <v>30.93</v>
      </c>
      <c r="D3329" s="199">
        <v>30.93</v>
      </c>
      <c r="E3329" s="199"/>
      <c r="F3329" s="199"/>
      <c r="G3329" s="199"/>
    </row>
    <row r="3330" s="109" customFormat="1" ht="19.9" customHeight="1" spans="1:7">
      <c r="A3330" s="197" t="s">
        <v>2005</v>
      </c>
      <c r="B3330" s="198" t="s">
        <v>2006</v>
      </c>
      <c r="C3330" s="199">
        <v>5.37</v>
      </c>
      <c r="D3330" s="199">
        <v>5.37</v>
      </c>
      <c r="E3330" s="199"/>
      <c r="F3330" s="199"/>
      <c r="G3330" s="199"/>
    </row>
    <row r="3331" s="109" customFormat="1" ht="19.9" customHeight="1" spans="1:7">
      <c r="A3331" s="197" t="s">
        <v>2007</v>
      </c>
      <c r="B3331" s="198" t="s">
        <v>2008</v>
      </c>
      <c r="C3331" s="199">
        <v>1.07</v>
      </c>
      <c r="D3331" s="199">
        <v>1.07</v>
      </c>
      <c r="E3331" s="199"/>
      <c r="F3331" s="199"/>
      <c r="G3331" s="199"/>
    </row>
    <row r="3332" s="109" customFormat="1" ht="19.9" customHeight="1" spans="1:7">
      <c r="A3332" s="197" t="s">
        <v>2009</v>
      </c>
      <c r="B3332" s="198" t="s">
        <v>2010</v>
      </c>
      <c r="C3332" s="199">
        <v>48.21</v>
      </c>
      <c r="D3332" s="199">
        <v>48.21</v>
      </c>
      <c r="E3332" s="199"/>
      <c r="F3332" s="199"/>
      <c r="G3332" s="199"/>
    </row>
    <row r="3333" s="109" customFormat="1" ht="19.9" customHeight="1" spans="1:7">
      <c r="A3333" s="197" t="s">
        <v>2011</v>
      </c>
      <c r="B3333" s="198" t="s">
        <v>2012</v>
      </c>
      <c r="C3333" s="199">
        <v>3.24</v>
      </c>
      <c r="D3333" s="199">
        <v>3.24</v>
      </c>
      <c r="E3333" s="199"/>
      <c r="F3333" s="199"/>
      <c r="G3333" s="199"/>
    </row>
    <row r="3334" s="109" customFormat="1" ht="19.9" customHeight="1" spans="1:7">
      <c r="A3334" s="197" t="s">
        <v>2013</v>
      </c>
      <c r="B3334" s="198" t="s">
        <v>2014</v>
      </c>
      <c r="C3334" s="199">
        <v>41.74</v>
      </c>
      <c r="D3334" s="199">
        <v>41.74</v>
      </c>
      <c r="E3334" s="199"/>
      <c r="F3334" s="199"/>
      <c r="G3334" s="199"/>
    </row>
    <row r="3335" s="109" customFormat="1" ht="19.9" customHeight="1" spans="1:7">
      <c r="A3335" s="197" t="s">
        <v>2015</v>
      </c>
      <c r="B3335" s="198" t="s">
        <v>2016</v>
      </c>
      <c r="C3335" s="199">
        <v>43.57</v>
      </c>
      <c r="D3335" s="199"/>
      <c r="E3335" s="199"/>
      <c r="F3335" s="199"/>
      <c r="G3335" s="199">
        <v>43.57</v>
      </c>
    </row>
    <row r="3336" s="109" customFormat="1" ht="19.9" customHeight="1" spans="1:7">
      <c r="A3336" s="197" t="s">
        <v>2017</v>
      </c>
      <c r="B3336" s="198" t="s">
        <v>2018</v>
      </c>
      <c r="C3336" s="199">
        <v>2.4</v>
      </c>
      <c r="D3336" s="199"/>
      <c r="E3336" s="199"/>
      <c r="F3336" s="199"/>
      <c r="G3336" s="199">
        <v>2.4</v>
      </c>
    </row>
    <row r="3337" s="109" customFormat="1" ht="19.9" customHeight="1" spans="1:7">
      <c r="A3337" s="197" t="s">
        <v>2019</v>
      </c>
      <c r="B3337" s="198" t="s">
        <v>2020</v>
      </c>
      <c r="C3337" s="199">
        <v>0.45</v>
      </c>
      <c r="D3337" s="199"/>
      <c r="E3337" s="199"/>
      <c r="F3337" s="199"/>
      <c r="G3337" s="199">
        <v>0.45</v>
      </c>
    </row>
    <row r="3338" s="109" customFormat="1" ht="19.9" customHeight="1" spans="1:7">
      <c r="A3338" s="197" t="s">
        <v>2021</v>
      </c>
      <c r="B3338" s="198" t="s">
        <v>2022</v>
      </c>
      <c r="C3338" s="199">
        <v>1.2</v>
      </c>
      <c r="D3338" s="199"/>
      <c r="E3338" s="199"/>
      <c r="F3338" s="199"/>
      <c r="G3338" s="199">
        <v>1.2</v>
      </c>
    </row>
    <row r="3339" s="109" customFormat="1" ht="19.9" customHeight="1" spans="1:7">
      <c r="A3339" s="197" t="s">
        <v>2023</v>
      </c>
      <c r="B3339" s="198" t="s">
        <v>2024</v>
      </c>
      <c r="C3339" s="199">
        <v>0.6</v>
      </c>
      <c r="D3339" s="199"/>
      <c r="E3339" s="199"/>
      <c r="F3339" s="199"/>
      <c r="G3339" s="199">
        <v>0.6</v>
      </c>
    </row>
    <row r="3340" s="109" customFormat="1" ht="19.9" customHeight="1" spans="1:7">
      <c r="A3340" s="197" t="s">
        <v>2025</v>
      </c>
      <c r="B3340" s="198" t="s">
        <v>2026</v>
      </c>
      <c r="C3340" s="199">
        <v>2.7</v>
      </c>
      <c r="D3340" s="199"/>
      <c r="E3340" s="199"/>
      <c r="F3340" s="199"/>
      <c r="G3340" s="199">
        <v>2.7</v>
      </c>
    </row>
    <row r="3341" s="109" customFormat="1" ht="19.9" customHeight="1" spans="1:7">
      <c r="A3341" s="197" t="s">
        <v>2027</v>
      </c>
      <c r="B3341" s="198" t="s">
        <v>2028</v>
      </c>
      <c r="C3341" s="199">
        <v>0.45</v>
      </c>
      <c r="D3341" s="199"/>
      <c r="E3341" s="199"/>
      <c r="F3341" s="199"/>
      <c r="G3341" s="199">
        <v>0.45</v>
      </c>
    </row>
    <row r="3342" s="109" customFormat="1" ht="19.9" customHeight="1" spans="1:7">
      <c r="A3342" s="197" t="s">
        <v>2029</v>
      </c>
      <c r="B3342" s="198" t="s">
        <v>2030</v>
      </c>
      <c r="C3342" s="199">
        <v>0.78</v>
      </c>
      <c r="D3342" s="199"/>
      <c r="E3342" s="199"/>
      <c r="F3342" s="199"/>
      <c r="G3342" s="199">
        <v>0.78</v>
      </c>
    </row>
    <row r="3343" s="109" customFormat="1" ht="19.9" customHeight="1" spans="1:7">
      <c r="A3343" s="197" t="s">
        <v>2031</v>
      </c>
      <c r="B3343" s="198" t="s">
        <v>2032</v>
      </c>
      <c r="C3343" s="199">
        <v>10.35</v>
      </c>
      <c r="D3343" s="199"/>
      <c r="E3343" s="199"/>
      <c r="F3343" s="199"/>
      <c r="G3343" s="199">
        <v>10.35</v>
      </c>
    </row>
    <row r="3344" s="109" customFormat="1" ht="19.9" customHeight="1" spans="1:7">
      <c r="A3344" s="197" t="s">
        <v>2033</v>
      </c>
      <c r="B3344" s="198" t="s">
        <v>2034</v>
      </c>
      <c r="C3344" s="199">
        <v>0.75</v>
      </c>
      <c r="D3344" s="199"/>
      <c r="E3344" s="199"/>
      <c r="F3344" s="199"/>
      <c r="G3344" s="199">
        <v>0.75</v>
      </c>
    </row>
    <row r="3345" s="109" customFormat="1" ht="19.9" customHeight="1" spans="1:7">
      <c r="A3345" s="197" t="s">
        <v>2035</v>
      </c>
      <c r="B3345" s="198" t="s">
        <v>2036</v>
      </c>
      <c r="C3345" s="199">
        <v>0.6</v>
      </c>
      <c r="D3345" s="199"/>
      <c r="E3345" s="199"/>
      <c r="F3345" s="199"/>
      <c r="G3345" s="199">
        <v>0.6</v>
      </c>
    </row>
    <row r="3346" s="109" customFormat="1" ht="19.9" customHeight="1" spans="1:7">
      <c r="A3346" s="197" t="s">
        <v>2037</v>
      </c>
      <c r="B3346" s="198" t="s">
        <v>2038</v>
      </c>
      <c r="C3346" s="199">
        <v>0.9</v>
      </c>
      <c r="D3346" s="199"/>
      <c r="E3346" s="199"/>
      <c r="F3346" s="199"/>
      <c r="G3346" s="199">
        <v>0.9</v>
      </c>
    </row>
    <row r="3347" s="109" customFormat="1" ht="19.9" customHeight="1" spans="1:7">
      <c r="A3347" s="197" t="s">
        <v>2039</v>
      </c>
      <c r="B3347" s="198" t="s">
        <v>2040</v>
      </c>
      <c r="C3347" s="199">
        <v>0.6</v>
      </c>
      <c r="D3347" s="199"/>
      <c r="E3347" s="199"/>
      <c r="F3347" s="199"/>
      <c r="G3347" s="199">
        <v>0.6</v>
      </c>
    </row>
    <row r="3348" s="109" customFormat="1" ht="19.9" customHeight="1" spans="1:7">
      <c r="A3348" s="197" t="s">
        <v>2041</v>
      </c>
      <c r="B3348" s="198" t="s">
        <v>2042</v>
      </c>
      <c r="C3348" s="199">
        <v>0.75</v>
      </c>
      <c r="D3348" s="199"/>
      <c r="E3348" s="199"/>
      <c r="F3348" s="199"/>
      <c r="G3348" s="199">
        <v>0.75</v>
      </c>
    </row>
    <row r="3349" s="109" customFormat="1" ht="19.9" customHeight="1" spans="1:7">
      <c r="A3349" s="197" t="s">
        <v>2043</v>
      </c>
      <c r="B3349" s="198" t="s">
        <v>2044</v>
      </c>
      <c r="C3349" s="199">
        <v>8.59</v>
      </c>
      <c r="D3349" s="199"/>
      <c r="E3349" s="199"/>
      <c r="F3349" s="199"/>
      <c r="G3349" s="199">
        <v>8.59</v>
      </c>
    </row>
    <row r="3350" s="109" customFormat="1" ht="19.9" customHeight="1" spans="1:7">
      <c r="A3350" s="197" t="s">
        <v>2045</v>
      </c>
      <c r="B3350" s="198" t="s">
        <v>2046</v>
      </c>
      <c r="C3350" s="199">
        <v>0.09</v>
      </c>
      <c r="D3350" s="199"/>
      <c r="E3350" s="199"/>
      <c r="F3350" s="199"/>
      <c r="G3350" s="199">
        <v>0.09</v>
      </c>
    </row>
    <row r="3351" s="109" customFormat="1" ht="19.9" customHeight="1" spans="1:7">
      <c r="A3351" s="197" t="s">
        <v>2047</v>
      </c>
      <c r="B3351" s="198" t="s">
        <v>2048</v>
      </c>
      <c r="C3351" s="199">
        <v>9.75</v>
      </c>
      <c r="D3351" s="199"/>
      <c r="E3351" s="199"/>
      <c r="F3351" s="199"/>
      <c r="G3351" s="199">
        <v>9.75</v>
      </c>
    </row>
    <row r="3352" s="109" customFormat="1" ht="19.9" customHeight="1" spans="1:7">
      <c r="A3352" s="197" t="s">
        <v>2049</v>
      </c>
      <c r="B3352" s="198" t="s">
        <v>2050</v>
      </c>
      <c r="C3352" s="199">
        <v>2.61</v>
      </c>
      <c r="D3352" s="199"/>
      <c r="E3352" s="199"/>
      <c r="F3352" s="199"/>
      <c r="G3352" s="199">
        <v>2.61</v>
      </c>
    </row>
    <row r="3353" s="109" customFormat="1" ht="19.9" customHeight="1" spans="1:7">
      <c r="A3353" s="197" t="s">
        <v>2051</v>
      </c>
      <c r="B3353" s="198" t="s">
        <v>2052</v>
      </c>
      <c r="C3353" s="199">
        <v>3.42</v>
      </c>
      <c r="D3353" s="199"/>
      <c r="E3353" s="199">
        <v>3.42</v>
      </c>
      <c r="F3353" s="199"/>
      <c r="G3353" s="199"/>
    </row>
    <row r="3354" s="109" customFormat="1" ht="19.9" customHeight="1" spans="1:7">
      <c r="A3354" s="197" t="s">
        <v>2055</v>
      </c>
      <c r="B3354" s="198" t="s">
        <v>2056</v>
      </c>
      <c r="C3354" s="199">
        <v>0.4</v>
      </c>
      <c r="D3354" s="199"/>
      <c r="E3354" s="199">
        <v>0.4</v>
      </c>
      <c r="F3354" s="199"/>
      <c r="G3354" s="199"/>
    </row>
    <row r="3355" s="109" customFormat="1" ht="19.9" customHeight="1" spans="1:7">
      <c r="A3355" s="197" t="s">
        <v>2057</v>
      </c>
      <c r="B3355" s="198" t="s">
        <v>2058</v>
      </c>
      <c r="C3355" s="199">
        <v>3.02</v>
      </c>
      <c r="D3355" s="199"/>
      <c r="E3355" s="199">
        <v>3.02</v>
      </c>
      <c r="F3355" s="199"/>
      <c r="G3355" s="199"/>
    </row>
    <row r="3356" s="109" customFormat="1" ht="19.9" customHeight="1" spans="1:7">
      <c r="A3356" s="194" t="s">
        <v>2287</v>
      </c>
      <c r="B3356" s="195" t="s">
        <v>2288</v>
      </c>
      <c r="C3356" s="196">
        <v>13086.09</v>
      </c>
      <c r="D3356" s="196">
        <v>12834.78</v>
      </c>
      <c r="E3356" s="196">
        <v>45.3</v>
      </c>
      <c r="F3356" s="196"/>
      <c r="G3356" s="196">
        <v>206.01</v>
      </c>
    </row>
    <row r="3357" s="109" customFormat="1" ht="19.9" customHeight="1" spans="1:7">
      <c r="A3357" s="197" t="s">
        <v>1991</v>
      </c>
      <c r="B3357" s="198" t="s">
        <v>1992</v>
      </c>
      <c r="C3357" s="199">
        <v>12834.78</v>
      </c>
      <c r="D3357" s="199">
        <v>12834.78</v>
      </c>
      <c r="E3357" s="199"/>
      <c r="F3357" s="199"/>
      <c r="G3357" s="199"/>
    </row>
    <row r="3358" s="109" customFormat="1" ht="19.9" customHeight="1" spans="1:7">
      <c r="A3358" s="197" t="s">
        <v>1993</v>
      </c>
      <c r="B3358" s="198" t="s">
        <v>1994</v>
      </c>
      <c r="C3358" s="199">
        <v>1531.15</v>
      </c>
      <c r="D3358" s="199">
        <v>1531.15</v>
      </c>
      <c r="E3358" s="199"/>
      <c r="F3358" s="199"/>
      <c r="G3358" s="199"/>
    </row>
    <row r="3359" s="109" customFormat="1" ht="19.9" customHeight="1" spans="1:7">
      <c r="A3359" s="197" t="s">
        <v>1995</v>
      </c>
      <c r="B3359" s="198" t="s">
        <v>1996</v>
      </c>
      <c r="C3359" s="199">
        <v>7942.88</v>
      </c>
      <c r="D3359" s="199">
        <v>7942.88</v>
      </c>
      <c r="E3359" s="199"/>
      <c r="F3359" s="199"/>
      <c r="G3359" s="199"/>
    </row>
    <row r="3360" s="109" customFormat="1" ht="19.9" customHeight="1" spans="1:7">
      <c r="A3360" s="197" t="s">
        <v>1997</v>
      </c>
      <c r="B3360" s="198" t="s">
        <v>1998</v>
      </c>
      <c r="C3360" s="199">
        <v>733.54</v>
      </c>
      <c r="D3360" s="199">
        <v>733.54</v>
      </c>
      <c r="E3360" s="199"/>
      <c r="F3360" s="199"/>
      <c r="G3360" s="199"/>
    </row>
    <row r="3361" s="109" customFormat="1" ht="19.9" customHeight="1" spans="1:7">
      <c r="A3361" s="197" t="s">
        <v>1999</v>
      </c>
      <c r="B3361" s="198" t="s">
        <v>2000</v>
      </c>
      <c r="C3361" s="199">
        <v>266.4</v>
      </c>
      <c r="D3361" s="199">
        <v>266.4</v>
      </c>
      <c r="E3361" s="199"/>
      <c r="F3361" s="199"/>
      <c r="G3361" s="199"/>
    </row>
    <row r="3362" s="109" customFormat="1" ht="19.9" customHeight="1" spans="1:7">
      <c r="A3362" s="197" t="s">
        <v>2001</v>
      </c>
      <c r="B3362" s="198" t="s">
        <v>2002</v>
      </c>
      <c r="C3362" s="199">
        <v>1435.42</v>
      </c>
      <c r="D3362" s="199">
        <v>1435.42</v>
      </c>
      <c r="E3362" s="199"/>
      <c r="F3362" s="199"/>
      <c r="G3362" s="199"/>
    </row>
    <row r="3363" s="109" customFormat="1" ht="19.9" customHeight="1" spans="1:7">
      <c r="A3363" s="197" t="s">
        <v>2289</v>
      </c>
      <c r="B3363" s="198" t="s">
        <v>2290</v>
      </c>
      <c r="C3363" s="199">
        <v>394.44</v>
      </c>
      <c r="D3363" s="199">
        <v>394.44</v>
      </c>
      <c r="E3363" s="199"/>
      <c r="F3363" s="199"/>
      <c r="G3363" s="199"/>
    </row>
    <row r="3364" s="109" customFormat="1" ht="19.9" customHeight="1" spans="1:7">
      <c r="A3364" s="197" t="s">
        <v>2011</v>
      </c>
      <c r="B3364" s="198" t="s">
        <v>2012</v>
      </c>
      <c r="C3364" s="199">
        <v>95.9</v>
      </c>
      <c r="D3364" s="199">
        <v>95.9</v>
      </c>
      <c r="E3364" s="199"/>
      <c r="F3364" s="199"/>
      <c r="G3364" s="199"/>
    </row>
    <row r="3365" s="109" customFormat="1" ht="19.9" customHeight="1" spans="1:7">
      <c r="A3365" s="197" t="s">
        <v>2013</v>
      </c>
      <c r="B3365" s="198" t="s">
        <v>2014</v>
      </c>
      <c r="C3365" s="199">
        <v>435.04</v>
      </c>
      <c r="D3365" s="199">
        <v>435.04</v>
      </c>
      <c r="E3365" s="199"/>
      <c r="F3365" s="199"/>
      <c r="G3365" s="199"/>
    </row>
    <row r="3366" s="109" customFormat="1" ht="19.9" customHeight="1" spans="1:7">
      <c r="A3366" s="197" t="s">
        <v>2015</v>
      </c>
      <c r="B3366" s="198" t="s">
        <v>2016</v>
      </c>
      <c r="C3366" s="199">
        <v>206.01</v>
      </c>
      <c r="D3366" s="199"/>
      <c r="E3366" s="199"/>
      <c r="F3366" s="199"/>
      <c r="G3366" s="199">
        <v>206.01</v>
      </c>
    </row>
    <row r="3367" s="109" customFormat="1" ht="19.9" customHeight="1" spans="1:7">
      <c r="A3367" s="197" t="s">
        <v>2043</v>
      </c>
      <c r="B3367" s="198" t="s">
        <v>2044</v>
      </c>
      <c r="C3367" s="199">
        <v>202.47</v>
      </c>
      <c r="D3367" s="199"/>
      <c r="E3367" s="199"/>
      <c r="F3367" s="199"/>
      <c r="G3367" s="199">
        <v>202.47</v>
      </c>
    </row>
    <row r="3368" s="109" customFormat="1" ht="19.9" customHeight="1" spans="1:7">
      <c r="A3368" s="197" t="s">
        <v>2049</v>
      </c>
      <c r="B3368" s="198" t="s">
        <v>2050</v>
      </c>
      <c r="C3368" s="199">
        <v>3.54</v>
      </c>
      <c r="D3368" s="199"/>
      <c r="E3368" s="199"/>
      <c r="F3368" s="199"/>
      <c r="G3368" s="199">
        <v>3.54</v>
      </c>
    </row>
    <row r="3369" s="109" customFormat="1" ht="19.9" customHeight="1" spans="1:7">
      <c r="A3369" s="197" t="s">
        <v>2051</v>
      </c>
      <c r="B3369" s="198" t="s">
        <v>2052</v>
      </c>
      <c r="C3369" s="199">
        <v>45.3</v>
      </c>
      <c r="D3369" s="199"/>
      <c r="E3369" s="199">
        <v>45.3</v>
      </c>
      <c r="F3369" s="199"/>
      <c r="G3369" s="199"/>
    </row>
    <row r="3370" s="109" customFormat="1" ht="19.9" customHeight="1" spans="1:7">
      <c r="A3370" s="197" t="s">
        <v>2053</v>
      </c>
      <c r="B3370" s="198" t="s">
        <v>2054</v>
      </c>
      <c r="C3370" s="199">
        <v>6.89</v>
      </c>
      <c r="D3370" s="199"/>
      <c r="E3370" s="199">
        <v>6.89</v>
      </c>
      <c r="F3370" s="199"/>
      <c r="G3370" s="199"/>
    </row>
    <row r="3371" s="109" customFormat="1" ht="19.9" customHeight="1" spans="1:7">
      <c r="A3371" s="197" t="s">
        <v>2055</v>
      </c>
      <c r="B3371" s="198" t="s">
        <v>2056</v>
      </c>
      <c r="C3371" s="199">
        <v>16.7</v>
      </c>
      <c r="D3371" s="199"/>
      <c r="E3371" s="199">
        <v>16.7</v>
      </c>
      <c r="F3371" s="199"/>
      <c r="G3371" s="199"/>
    </row>
    <row r="3372" s="109" customFormat="1" ht="19.9" customHeight="1" spans="1:7">
      <c r="A3372" s="197" t="s">
        <v>2057</v>
      </c>
      <c r="B3372" s="198" t="s">
        <v>2058</v>
      </c>
      <c r="C3372" s="199">
        <v>21.71</v>
      </c>
      <c r="D3372" s="199"/>
      <c r="E3372" s="199">
        <v>21.71</v>
      </c>
      <c r="F3372" s="199"/>
      <c r="G3372" s="199"/>
    </row>
    <row r="3373" s="109" customFormat="1" ht="19.9" customHeight="1" spans="1:7">
      <c r="A3373" s="194" t="s">
        <v>2291</v>
      </c>
      <c r="B3373" s="195" t="s">
        <v>2292</v>
      </c>
      <c r="C3373" s="196">
        <v>5096.48</v>
      </c>
      <c r="D3373" s="196">
        <v>4987</v>
      </c>
      <c r="E3373" s="196">
        <v>28.97</v>
      </c>
      <c r="F3373" s="196"/>
      <c r="G3373" s="196">
        <v>80.51</v>
      </c>
    </row>
    <row r="3374" s="109" customFormat="1" ht="19.9" customHeight="1" spans="1:7">
      <c r="A3374" s="197" t="s">
        <v>1991</v>
      </c>
      <c r="B3374" s="198" t="s">
        <v>1992</v>
      </c>
      <c r="C3374" s="199">
        <v>4987</v>
      </c>
      <c r="D3374" s="199">
        <v>4987</v>
      </c>
      <c r="E3374" s="199"/>
      <c r="F3374" s="199"/>
      <c r="G3374" s="199"/>
    </row>
    <row r="3375" s="109" customFormat="1" ht="19.9" customHeight="1" spans="1:7">
      <c r="A3375" s="197" t="s">
        <v>1993</v>
      </c>
      <c r="B3375" s="198" t="s">
        <v>1994</v>
      </c>
      <c r="C3375" s="199">
        <v>637.36</v>
      </c>
      <c r="D3375" s="199">
        <v>637.36</v>
      </c>
      <c r="E3375" s="199"/>
      <c r="F3375" s="199"/>
      <c r="G3375" s="199"/>
    </row>
    <row r="3376" s="109" customFormat="1" ht="19.9" customHeight="1" spans="1:7">
      <c r="A3376" s="197" t="s">
        <v>1995</v>
      </c>
      <c r="B3376" s="198" t="s">
        <v>1996</v>
      </c>
      <c r="C3376" s="199">
        <v>3042.07</v>
      </c>
      <c r="D3376" s="199">
        <v>3042.07</v>
      </c>
      <c r="E3376" s="199"/>
      <c r="F3376" s="199"/>
      <c r="G3376" s="199"/>
    </row>
    <row r="3377" s="109" customFormat="1" ht="19.9" customHeight="1" spans="1:7">
      <c r="A3377" s="197" t="s">
        <v>1997</v>
      </c>
      <c r="B3377" s="198" t="s">
        <v>1998</v>
      </c>
      <c r="C3377" s="199">
        <v>292.36</v>
      </c>
      <c r="D3377" s="199">
        <v>292.36</v>
      </c>
      <c r="E3377" s="199"/>
      <c r="F3377" s="199"/>
      <c r="G3377" s="199"/>
    </row>
    <row r="3378" s="109" customFormat="1" ht="19.9" customHeight="1" spans="1:7">
      <c r="A3378" s="197" t="s">
        <v>1999</v>
      </c>
      <c r="B3378" s="198" t="s">
        <v>2000</v>
      </c>
      <c r="C3378" s="199">
        <v>95.4</v>
      </c>
      <c r="D3378" s="199">
        <v>95.4</v>
      </c>
      <c r="E3378" s="199"/>
      <c r="F3378" s="199"/>
      <c r="G3378" s="199"/>
    </row>
    <row r="3379" s="109" customFormat="1" ht="19.9" customHeight="1" spans="1:7">
      <c r="A3379" s="197" t="s">
        <v>2001</v>
      </c>
      <c r="B3379" s="198" t="s">
        <v>2002</v>
      </c>
      <c r="C3379" s="199">
        <v>578.76</v>
      </c>
      <c r="D3379" s="199">
        <v>578.76</v>
      </c>
      <c r="E3379" s="199"/>
      <c r="F3379" s="199"/>
      <c r="G3379" s="199"/>
    </row>
    <row r="3380" s="109" customFormat="1" ht="19.9" customHeight="1" spans="1:7">
      <c r="A3380" s="197" t="s">
        <v>2289</v>
      </c>
      <c r="B3380" s="198" t="s">
        <v>2290</v>
      </c>
      <c r="C3380" s="199">
        <v>127.1</v>
      </c>
      <c r="D3380" s="199">
        <v>127.1</v>
      </c>
      <c r="E3380" s="199"/>
      <c r="F3380" s="199"/>
      <c r="G3380" s="199"/>
    </row>
    <row r="3381" s="109" customFormat="1" ht="19.9" customHeight="1" spans="1:7">
      <c r="A3381" s="197" t="s">
        <v>2011</v>
      </c>
      <c r="B3381" s="198" t="s">
        <v>2012</v>
      </c>
      <c r="C3381" s="199">
        <v>34.34</v>
      </c>
      <c r="D3381" s="199">
        <v>34.34</v>
      </c>
      <c r="E3381" s="199"/>
      <c r="F3381" s="199"/>
      <c r="G3381" s="199"/>
    </row>
    <row r="3382" s="109" customFormat="1" ht="19.9" customHeight="1" spans="1:7">
      <c r="A3382" s="197" t="s">
        <v>2013</v>
      </c>
      <c r="B3382" s="198" t="s">
        <v>2014</v>
      </c>
      <c r="C3382" s="199">
        <v>179.61</v>
      </c>
      <c r="D3382" s="199">
        <v>179.61</v>
      </c>
      <c r="E3382" s="199"/>
      <c r="F3382" s="199"/>
      <c r="G3382" s="199"/>
    </row>
    <row r="3383" s="109" customFormat="1" ht="19.9" customHeight="1" spans="1:7">
      <c r="A3383" s="197" t="s">
        <v>2015</v>
      </c>
      <c r="B3383" s="198" t="s">
        <v>2016</v>
      </c>
      <c r="C3383" s="199">
        <v>80.51</v>
      </c>
      <c r="D3383" s="199"/>
      <c r="E3383" s="199"/>
      <c r="F3383" s="199"/>
      <c r="G3383" s="199">
        <v>80.51</v>
      </c>
    </row>
    <row r="3384" s="109" customFormat="1" ht="19.9" customHeight="1" spans="1:7">
      <c r="A3384" s="197" t="s">
        <v>2043</v>
      </c>
      <c r="B3384" s="198" t="s">
        <v>2044</v>
      </c>
      <c r="C3384" s="199">
        <v>78.47</v>
      </c>
      <c r="D3384" s="199"/>
      <c r="E3384" s="199"/>
      <c r="F3384" s="199"/>
      <c r="G3384" s="199">
        <v>78.47</v>
      </c>
    </row>
    <row r="3385" s="109" customFormat="1" ht="19.9" customHeight="1" spans="1:7">
      <c r="A3385" s="197" t="s">
        <v>2049</v>
      </c>
      <c r="B3385" s="198" t="s">
        <v>2050</v>
      </c>
      <c r="C3385" s="199">
        <v>2.04</v>
      </c>
      <c r="D3385" s="199"/>
      <c r="E3385" s="199"/>
      <c r="F3385" s="199"/>
      <c r="G3385" s="199">
        <v>2.04</v>
      </c>
    </row>
    <row r="3386" s="109" customFormat="1" ht="19.9" customHeight="1" spans="1:7">
      <c r="A3386" s="197" t="s">
        <v>2051</v>
      </c>
      <c r="B3386" s="198" t="s">
        <v>2052</v>
      </c>
      <c r="C3386" s="199">
        <v>28.97</v>
      </c>
      <c r="D3386" s="199"/>
      <c r="E3386" s="199">
        <v>28.97</v>
      </c>
      <c r="F3386" s="199"/>
      <c r="G3386" s="199"/>
    </row>
    <row r="3387" s="109" customFormat="1" ht="19.9" customHeight="1" spans="1:7">
      <c r="A3387" s="197" t="s">
        <v>2053</v>
      </c>
      <c r="B3387" s="198" t="s">
        <v>2054</v>
      </c>
      <c r="C3387" s="199">
        <v>5.74</v>
      </c>
      <c r="D3387" s="199"/>
      <c r="E3387" s="199">
        <v>5.74</v>
      </c>
      <c r="F3387" s="199"/>
      <c r="G3387" s="199"/>
    </row>
    <row r="3388" s="109" customFormat="1" ht="19.9" customHeight="1" spans="1:7">
      <c r="A3388" s="197" t="s">
        <v>2055</v>
      </c>
      <c r="B3388" s="198" t="s">
        <v>2056</v>
      </c>
      <c r="C3388" s="199">
        <v>10.1</v>
      </c>
      <c r="D3388" s="199"/>
      <c r="E3388" s="199">
        <v>10.1</v>
      </c>
      <c r="F3388" s="199"/>
      <c r="G3388" s="199"/>
    </row>
    <row r="3389" s="109" customFormat="1" ht="19.9" customHeight="1" spans="1:7">
      <c r="A3389" s="197" t="s">
        <v>2057</v>
      </c>
      <c r="B3389" s="198" t="s">
        <v>2058</v>
      </c>
      <c r="C3389" s="199">
        <v>13.13</v>
      </c>
      <c r="D3389" s="199"/>
      <c r="E3389" s="199">
        <v>13.13</v>
      </c>
      <c r="F3389" s="199"/>
      <c r="G3389" s="199"/>
    </row>
    <row r="3390" s="109" customFormat="1" ht="19.9" customHeight="1" spans="1:7">
      <c r="A3390" s="194" t="s">
        <v>2293</v>
      </c>
      <c r="B3390" s="195" t="s">
        <v>2294</v>
      </c>
      <c r="C3390" s="196">
        <v>2356.38</v>
      </c>
      <c r="D3390" s="196">
        <v>2310.71</v>
      </c>
      <c r="E3390" s="196">
        <v>12.42</v>
      </c>
      <c r="F3390" s="196"/>
      <c r="G3390" s="196">
        <v>33.25</v>
      </c>
    </row>
    <row r="3391" s="109" customFormat="1" ht="19.9" customHeight="1" spans="1:7">
      <c r="A3391" s="197" t="s">
        <v>1991</v>
      </c>
      <c r="B3391" s="198" t="s">
        <v>1992</v>
      </c>
      <c r="C3391" s="199">
        <v>2310.71</v>
      </c>
      <c r="D3391" s="199">
        <v>2310.71</v>
      </c>
      <c r="E3391" s="199"/>
      <c r="F3391" s="199"/>
      <c r="G3391" s="199"/>
    </row>
    <row r="3392" s="109" customFormat="1" ht="19.9" customHeight="1" spans="1:7">
      <c r="A3392" s="197" t="s">
        <v>1993</v>
      </c>
      <c r="B3392" s="198" t="s">
        <v>1994</v>
      </c>
      <c r="C3392" s="199">
        <v>270.02</v>
      </c>
      <c r="D3392" s="199">
        <v>270.02</v>
      </c>
      <c r="E3392" s="199"/>
      <c r="F3392" s="199"/>
      <c r="G3392" s="199"/>
    </row>
    <row r="3393" s="109" customFormat="1" ht="19.9" customHeight="1" spans="1:7">
      <c r="A3393" s="197" t="s">
        <v>1995</v>
      </c>
      <c r="B3393" s="198" t="s">
        <v>1996</v>
      </c>
      <c r="C3393" s="199">
        <v>1251.59</v>
      </c>
      <c r="D3393" s="199">
        <v>1251.59</v>
      </c>
      <c r="E3393" s="199"/>
      <c r="F3393" s="199"/>
      <c r="G3393" s="199"/>
    </row>
    <row r="3394" s="109" customFormat="1" ht="19.9" customHeight="1" spans="1:7">
      <c r="A3394" s="197" t="s">
        <v>1997</v>
      </c>
      <c r="B3394" s="198" t="s">
        <v>1998</v>
      </c>
      <c r="C3394" s="199">
        <v>122.83</v>
      </c>
      <c r="D3394" s="199">
        <v>122.83</v>
      </c>
      <c r="E3394" s="199"/>
      <c r="F3394" s="199"/>
      <c r="G3394" s="199"/>
    </row>
    <row r="3395" s="109" customFormat="1" ht="19.9" customHeight="1" spans="1:7">
      <c r="A3395" s="197" t="s">
        <v>1999</v>
      </c>
      <c r="B3395" s="198" t="s">
        <v>2000</v>
      </c>
      <c r="C3395" s="199">
        <v>44.4</v>
      </c>
      <c r="D3395" s="199">
        <v>44.4</v>
      </c>
      <c r="E3395" s="199"/>
      <c r="F3395" s="199"/>
      <c r="G3395" s="199"/>
    </row>
    <row r="3396" s="109" customFormat="1" ht="19.9" customHeight="1" spans="1:7">
      <c r="A3396" s="197" t="s">
        <v>2001</v>
      </c>
      <c r="B3396" s="198" t="s">
        <v>2002</v>
      </c>
      <c r="C3396" s="199">
        <v>228.01</v>
      </c>
      <c r="D3396" s="199">
        <v>228.01</v>
      </c>
      <c r="E3396" s="199"/>
      <c r="F3396" s="199"/>
      <c r="G3396" s="199"/>
    </row>
    <row r="3397" s="109" customFormat="1" ht="19.9" customHeight="1" spans="1:7">
      <c r="A3397" s="197" t="s">
        <v>2003</v>
      </c>
      <c r="B3397" s="198" t="s">
        <v>2004</v>
      </c>
      <c r="C3397" s="199">
        <v>111.72</v>
      </c>
      <c r="D3397" s="199">
        <v>111.72</v>
      </c>
      <c r="E3397" s="199"/>
      <c r="F3397" s="199"/>
      <c r="G3397" s="199"/>
    </row>
    <row r="3398" s="109" customFormat="1" ht="19.9" customHeight="1" spans="1:7">
      <c r="A3398" s="197" t="s">
        <v>2007</v>
      </c>
      <c r="B3398" s="198" t="s">
        <v>2008</v>
      </c>
      <c r="C3398" s="199">
        <v>8.7</v>
      </c>
      <c r="D3398" s="199">
        <v>8.7</v>
      </c>
      <c r="E3398" s="199"/>
      <c r="F3398" s="199"/>
      <c r="G3398" s="199"/>
    </row>
    <row r="3399" s="109" customFormat="1" ht="19.9" customHeight="1" spans="1:7">
      <c r="A3399" s="197" t="s">
        <v>2009</v>
      </c>
      <c r="B3399" s="198" t="s">
        <v>2010</v>
      </c>
      <c r="C3399" s="199">
        <v>174.11</v>
      </c>
      <c r="D3399" s="199">
        <v>174.11</v>
      </c>
      <c r="E3399" s="199"/>
      <c r="F3399" s="199"/>
      <c r="G3399" s="199"/>
    </row>
    <row r="3400" s="109" customFormat="1" ht="19.9" customHeight="1" spans="1:7">
      <c r="A3400" s="197" t="s">
        <v>2011</v>
      </c>
      <c r="B3400" s="198" t="s">
        <v>2012</v>
      </c>
      <c r="C3400" s="199">
        <v>15.98</v>
      </c>
      <c r="D3400" s="199">
        <v>15.98</v>
      </c>
      <c r="E3400" s="199"/>
      <c r="F3400" s="199"/>
      <c r="G3400" s="199"/>
    </row>
    <row r="3401" s="109" customFormat="1" ht="19.9" customHeight="1" spans="1:7">
      <c r="A3401" s="197" t="s">
        <v>2013</v>
      </c>
      <c r="B3401" s="198" t="s">
        <v>2014</v>
      </c>
      <c r="C3401" s="199">
        <v>83.35</v>
      </c>
      <c r="D3401" s="199">
        <v>83.35</v>
      </c>
      <c r="E3401" s="199"/>
      <c r="F3401" s="199"/>
      <c r="G3401" s="199"/>
    </row>
    <row r="3402" s="109" customFormat="1" ht="19.9" customHeight="1" spans="1:7">
      <c r="A3402" s="197" t="s">
        <v>2015</v>
      </c>
      <c r="B3402" s="198" t="s">
        <v>2016</v>
      </c>
      <c r="C3402" s="199">
        <v>33.25</v>
      </c>
      <c r="D3402" s="199"/>
      <c r="E3402" s="199"/>
      <c r="F3402" s="199"/>
      <c r="G3402" s="199">
        <v>33.25</v>
      </c>
    </row>
    <row r="3403" s="109" customFormat="1" ht="19.9" customHeight="1" spans="1:7">
      <c r="A3403" s="197" t="s">
        <v>2043</v>
      </c>
      <c r="B3403" s="198" t="s">
        <v>2044</v>
      </c>
      <c r="C3403" s="199">
        <v>32.38</v>
      </c>
      <c r="D3403" s="199"/>
      <c r="E3403" s="199"/>
      <c r="F3403" s="199"/>
      <c r="G3403" s="199">
        <v>32.38</v>
      </c>
    </row>
    <row r="3404" s="109" customFormat="1" ht="19.9" customHeight="1" spans="1:7">
      <c r="A3404" s="197" t="s">
        <v>2049</v>
      </c>
      <c r="B3404" s="198" t="s">
        <v>2050</v>
      </c>
      <c r="C3404" s="199">
        <v>0.87</v>
      </c>
      <c r="D3404" s="199"/>
      <c r="E3404" s="199"/>
      <c r="F3404" s="199"/>
      <c r="G3404" s="199">
        <v>0.87</v>
      </c>
    </row>
    <row r="3405" s="109" customFormat="1" ht="19.9" customHeight="1" spans="1:7">
      <c r="A3405" s="197" t="s">
        <v>2051</v>
      </c>
      <c r="B3405" s="198" t="s">
        <v>2052</v>
      </c>
      <c r="C3405" s="199">
        <v>12.42</v>
      </c>
      <c r="D3405" s="199"/>
      <c r="E3405" s="199">
        <v>12.42</v>
      </c>
      <c r="F3405" s="199"/>
      <c r="G3405" s="199"/>
    </row>
    <row r="3406" s="109" customFormat="1" ht="19.9" customHeight="1" spans="1:7">
      <c r="A3406" s="197" t="s">
        <v>2055</v>
      </c>
      <c r="B3406" s="198" t="s">
        <v>2056</v>
      </c>
      <c r="C3406" s="199">
        <v>5.4</v>
      </c>
      <c r="D3406" s="199"/>
      <c r="E3406" s="199">
        <v>5.4</v>
      </c>
      <c r="F3406" s="199"/>
      <c r="G3406" s="199"/>
    </row>
    <row r="3407" s="109" customFormat="1" ht="19.9" customHeight="1" spans="1:7">
      <c r="A3407" s="197" t="s">
        <v>2057</v>
      </c>
      <c r="B3407" s="198" t="s">
        <v>2058</v>
      </c>
      <c r="C3407" s="199">
        <v>7.02</v>
      </c>
      <c r="D3407" s="199"/>
      <c r="E3407" s="199">
        <v>7.02</v>
      </c>
      <c r="F3407" s="199"/>
      <c r="G3407" s="199"/>
    </row>
    <row r="3408" s="109" customFormat="1" ht="19.9" customHeight="1" spans="1:7">
      <c r="A3408" s="194" t="s">
        <v>2295</v>
      </c>
      <c r="B3408" s="195" t="s">
        <v>2296</v>
      </c>
      <c r="C3408" s="196">
        <v>2774.03</v>
      </c>
      <c r="D3408" s="196">
        <v>2519.35</v>
      </c>
      <c r="E3408" s="196">
        <v>16.79</v>
      </c>
      <c r="F3408" s="196"/>
      <c r="G3408" s="196">
        <v>237.89</v>
      </c>
    </row>
    <row r="3409" s="109" customFormat="1" ht="19.9" customHeight="1" spans="1:7">
      <c r="A3409" s="197" t="s">
        <v>1991</v>
      </c>
      <c r="B3409" s="198" t="s">
        <v>1992</v>
      </c>
      <c r="C3409" s="199">
        <v>2519.35</v>
      </c>
      <c r="D3409" s="199">
        <v>2519.35</v>
      </c>
      <c r="E3409" s="199"/>
      <c r="F3409" s="199"/>
      <c r="G3409" s="199"/>
    </row>
    <row r="3410" s="109" customFormat="1" ht="19.9" customHeight="1" spans="1:7">
      <c r="A3410" s="197" t="s">
        <v>1993</v>
      </c>
      <c r="B3410" s="198" t="s">
        <v>1994</v>
      </c>
      <c r="C3410" s="199">
        <v>272.42</v>
      </c>
      <c r="D3410" s="199">
        <v>272.42</v>
      </c>
      <c r="E3410" s="199"/>
      <c r="F3410" s="199"/>
      <c r="G3410" s="199"/>
    </row>
    <row r="3411" s="109" customFormat="1" ht="19.9" customHeight="1" spans="1:7">
      <c r="A3411" s="197" t="s">
        <v>1995</v>
      </c>
      <c r="B3411" s="198" t="s">
        <v>1996</v>
      </c>
      <c r="C3411" s="199">
        <v>1397.77</v>
      </c>
      <c r="D3411" s="199">
        <v>1397.77</v>
      </c>
      <c r="E3411" s="199"/>
      <c r="F3411" s="199"/>
      <c r="G3411" s="199"/>
    </row>
    <row r="3412" s="109" customFormat="1" ht="19.9" customHeight="1" spans="1:7">
      <c r="A3412" s="197" t="s">
        <v>1997</v>
      </c>
      <c r="B3412" s="198" t="s">
        <v>1998</v>
      </c>
      <c r="C3412" s="199">
        <v>134.73</v>
      </c>
      <c r="D3412" s="199">
        <v>134.73</v>
      </c>
      <c r="E3412" s="199"/>
      <c r="F3412" s="199"/>
      <c r="G3412" s="199"/>
    </row>
    <row r="3413" s="109" customFormat="1" ht="19.9" customHeight="1" spans="1:7">
      <c r="A3413" s="197" t="s">
        <v>1999</v>
      </c>
      <c r="B3413" s="198" t="s">
        <v>2000</v>
      </c>
      <c r="C3413" s="199">
        <v>45</v>
      </c>
      <c r="D3413" s="199">
        <v>45</v>
      </c>
      <c r="E3413" s="199"/>
      <c r="F3413" s="199"/>
      <c r="G3413" s="199"/>
    </row>
    <row r="3414" s="109" customFormat="1" ht="19.9" customHeight="1" spans="1:7">
      <c r="A3414" s="197" t="s">
        <v>2001</v>
      </c>
      <c r="B3414" s="198" t="s">
        <v>2002</v>
      </c>
      <c r="C3414" s="199">
        <v>240.31</v>
      </c>
      <c r="D3414" s="199">
        <v>240.31</v>
      </c>
      <c r="E3414" s="199"/>
      <c r="F3414" s="199"/>
      <c r="G3414" s="199"/>
    </row>
    <row r="3415" s="109" customFormat="1" ht="19.9" customHeight="1" spans="1:7">
      <c r="A3415" s="197" t="s">
        <v>2003</v>
      </c>
      <c r="B3415" s="198" t="s">
        <v>2004</v>
      </c>
      <c r="C3415" s="199">
        <v>117.69</v>
      </c>
      <c r="D3415" s="199">
        <v>117.69</v>
      </c>
      <c r="E3415" s="199"/>
      <c r="F3415" s="199"/>
      <c r="G3415" s="199"/>
    </row>
    <row r="3416" s="109" customFormat="1" ht="19.9" customHeight="1" spans="1:7">
      <c r="A3416" s="197" t="s">
        <v>2007</v>
      </c>
      <c r="B3416" s="198" t="s">
        <v>2008</v>
      </c>
      <c r="C3416" s="199">
        <v>10.7</v>
      </c>
      <c r="D3416" s="199">
        <v>10.7</v>
      </c>
      <c r="E3416" s="199"/>
      <c r="F3416" s="199"/>
      <c r="G3416" s="199"/>
    </row>
    <row r="3417" s="109" customFormat="1" ht="19.9" customHeight="1" spans="1:7">
      <c r="A3417" s="197" t="s">
        <v>2009</v>
      </c>
      <c r="B3417" s="198" t="s">
        <v>2010</v>
      </c>
      <c r="C3417" s="199">
        <v>183.42</v>
      </c>
      <c r="D3417" s="199">
        <v>183.42</v>
      </c>
      <c r="E3417" s="199"/>
      <c r="F3417" s="199"/>
      <c r="G3417" s="199"/>
    </row>
    <row r="3418" s="109" customFormat="1" ht="19.9" customHeight="1" spans="1:7">
      <c r="A3418" s="197" t="s">
        <v>2011</v>
      </c>
      <c r="B3418" s="198" t="s">
        <v>2012</v>
      </c>
      <c r="C3418" s="199">
        <v>16.2</v>
      </c>
      <c r="D3418" s="199">
        <v>16.2</v>
      </c>
      <c r="E3418" s="199"/>
      <c r="F3418" s="199"/>
      <c r="G3418" s="199"/>
    </row>
    <row r="3419" s="109" customFormat="1" ht="19.9" customHeight="1" spans="1:7">
      <c r="A3419" s="197" t="s">
        <v>2013</v>
      </c>
      <c r="B3419" s="198" t="s">
        <v>2014</v>
      </c>
      <c r="C3419" s="199">
        <v>101.11</v>
      </c>
      <c r="D3419" s="199">
        <v>101.11</v>
      </c>
      <c r="E3419" s="199"/>
      <c r="F3419" s="199"/>
      <c r="G3419" s="199"/>
    </row>
    <row r="3420" s="109" customFormat="1" ht="19.9" customHeight="1" spans="1:7">
      <c r="A3420" s="197" t="s">
        <v>2015</v>
      </c>
      <c r="B3420" s="198" t="s">
        <v>2016</v>
      </c>
      <c r="C3420" s="199">
        <v>237.89</v>
      </c>
      <c r="D3420" s="199"/>
      <c r="E3420" s="199"/>
      <c r="F3420" s="199"/>
      <c r="G3420" s="199">
        <v>237.89</v>
      </c>
    </row>
    <row r="3421" s="109" customFormat="1" ht="19.9" customHeight="1" spans="1:7">
      <c r="A3421" s="197" t="s">
        <v>2017</v>
      </c>
      <c r="B3421" s="198" t="s">
        <v>2018</v>
      </c>
      <c r="C3421" s="199">
        <v>9.75</v>
      </c>
      <c r="D3421" s="199"/>
      <c r="E3421" s="199"/>
      <c r="F3421" s="199"/>
      <c r="G3421" s="199">
        <v>9.75</v>
      </c>
    </row>
    <row r="3422" s="109" customFormat="1" ht="19.9" customHeight="1" spans="1:7">
      <c r="A3422" s="197" t="s">
        <v>2019</v>
      </c>
      <c r="B3422" s="198" t="s">
        <v>2020</v>
      </c>
      <c r="C3422" s="199">
        <v>1.5</v>
      </c>
      <c r="D3422" s="199"/>
      <c r="E3422" s="199"/>
      <c r="F3422" s="199"/>
      <c r="G3422" s="199">
        <v>1.5</v>
      </c>
    </row>
    <row r="3423" s="109" customFormat="1" ht="19.9" customHeight="1" spans="1:7">
      <c r="A3423" s="197" t="s">
        <v>2021</v>
      </c>
      <c r="B3423" s="198" t="s">
        <v>2022</v>
      </c>
      <c r="C3423" s="199">
        <v>6</v>
      </c>
      <c r="D3423" s="199"/>
      <c r="E3423" s="199"/>
      <c r="F3423" s="199"/>
      <c r="G3423" s="199">
        <v>6</v>
      </c>
    </row>
    <row r="3424" s="109" customFormat="1" ht="19.9" customHeight="1" spans="1:7">
      <c r="A3424" s="197" t="s">
        <v>2023</v>
      </c>
      <c r="B3424" s="198" t="s">
        <v>2024</v>
      </c>
      <c r="C3424" s="199">
        <v>1.5</v>
      </c>
      <c r="D3424" s="199"/>
      <c r="E3424" s="199"/>
      <c r="F3424" s="199"/>
      <c r="G3424" s="199">
        <v>1.5</v>
      </c>
    </row>
    <row r="3425" s="109" customFormat="1" ht="19.9" customHeight="1" spans="1:7">
      <c r="A3425" s="197" t="s">
        <v>2025</v>
      </c>
      <c r="B3425" s="198" t="s">
        <v>2026</v>
      </c>
      <c r="C3425" s="199">
        <v>9.75</v>
      </c>
      <c r="D3425" s="199"/>
      <c r="E3425" s="199"/>
      <c r="F3425" s="199"/>
      <c r="G3425" s="199">
        <v>9.75</v>
      </c>
    </row>
    <row r="3426" s="109" customFormat="1" ht="19.9" customHeight="1" spans="1:7">
      <c r="A3426" s="197" t="s">
        <v>2027</v>
      </c>
      <c r="B3426" s="198" t="s">
        <v>2028</v>
      </c>
      <c r="C3426" s="199">
        <v>1.5</v>
      </c>
      <c r="D3426" s="199"/>
      <c r="E3426" s="199"/>
      <c r="F3426" s="199"/>
      <c r="G3426" s="199">
        <v>1.5</v>
      </c>
    </row>
    <row r="3427" s="109" customFormat="1" ht="19.9" customHeight="1" spans="1:7">
      <c r="A3427" s="197" t="s">
        <v>2029</v>
      </c>
      <c r="B3427" s="198" t="s">
        <v>2030</v>
      </c>
      <c r="C3427" s="199">
        <v>26.76</v>
      </c>
      <c r="D3427" s="199"/>
      <c r="E3427" s="199"/>
      <c r="F3427" s="199"/>
      <c r="G3427" s="199">
        <v>26.76</v>
      </c>
    </row>
    <row r="3428" s="109" customFormat="1" ht="19.9" customHeight="1" spans="1:7">
      <c r="A3428" s="197" t="s">
        <v>2031</v>
      </c>
      <c r="B3428" s="198" t="s">
        <v>2032</v>
      </c>
      <c r="C3428" s="199">
        <v>51</v>
      </c>
      <c r="D3428" s="199"/>
      <c r="E3428" s="199"/>
      <c r="F3428" s="199"/>
      <c r="G3428" s="199">
        <v>51</v>
      </c>
    </row>
    <row r="3429" s="109" customFormat="1" ht="19.9" customHeight="1" spans="1:7">
      <c r="A3429" s="197" t="s">
        <v>2033</v>
      </c>
      <c r="B3429" s="198" t="s">
        <v>2034</v>
      </c>
      <c r="C3429" s="199">
        <v>2.25</v>
      </c>
      <c r="D3429" s="199"/>
      <c r="E3429" s="199"/>
      <c r="F3429" s="199"/>
      <c r="G3429" s="199">
        <v>2.25</v>
      </c>
    </row>
    <row r="3430" s="109" customFormat="1" ht="19.9" customHeight="1" spans="1:7">
      <c r="A3430" s="197" t="s">
        <v>2035</v>
      </c>
      <c r="B3430" s="198" t="s">
        <v>2036</v>
      </c>
      <c r="C3430" s="199">
        <v>3</v>
      </c>
      <c r="D3430" s="199"/>
      <c r="E3430" s="199"/>
      <c r="F3430" s="199"/>
      <c r="G3430" s="199">
        <v>3</v>
      </c>
    </row>
    <row r="3431" s="109" customFormat="1" ht="19.9" customHeight="1" spans="1:7">
      <c r="A3431" s="197" t="s">
        <v>2037</v>
      </c>
      <c r="B3431" s="198" t="s">
        <v>2038</v>
      </c>
      <c r="C3431" s="199">
        <v>4.5</v>
      </c>
      <c r="D3431" s="199"/>
      <c r="E3431" s="199"/>
      <c r="F3431" s="199"/>
      <c r="G3431" s="199">
        <v>4.5</v>
      </c>
    </row>
    <row r="3432" s="109" customFormat="1" ht="19.9" customHeight="1" spans="1:7">
      <c r="A3432" s="197" t="s">
        <v>2039</v>
      </c>
      <c r="B3432" s="198" t="s">
        <v>2040</v>
      </c>
      <c r="C3432" s="199">
        <v>3</v>
      </c>
      <c r="D3432" s="199"/>
      <c r="E3432" s="199"/>
      <c r="F3432" s="199"/>
      <c r="G3432" s="199">
        <v>3</v>
      </c>
    </row>
    <row r="3433" s="109" customFormat="1" ht="19.9" customHeight="1" spans="1:7">
      <c r="A3433" s="197" t="s">
        <v>2041</v>
      </c>
      <c r="B3433" s="198" t="s">
        <v>2042</v>
      </c>
      <c r="C3433" s="199">
        <v>1.5</v>
      </c>
      <c r="D3433" s="199"/>
      <c r="E3433" s="199"/>
      <c r="F3433" s="199"/>
      <c r="G3433" s="199">
        <v>1.5</v>
      </c>
    </row>
    <row r="3434" s="109" customFormat="1" ht="19.9" customHeight="1" spans="1:7">
      <c r="A3434" s="197" t="s">
        <v>2043</v>
      </c>
      <c r="B3434" s="198" t="s">
        <v>2044</v>
      </c>
      <c r="C3434" s="199">
        <v>34.95</v>
      </c>
      <c r="D3434" s="199"/>
      <c r="E3434" s="199"/>
      <c r="F3434" s="199"/>
      <c r="G3434" s="199">
        <v>34.95</v>
      </c>
    </row>
    <row r="3435" s="109" customFormat="1" ht="19.9" customHeight="1" spans="1:7">
      <c r="A3435" s="197" t="s">
        <v>2045</v>
      </c>
      <c r="B3435" s="198" t="s">
        <v>2046</v>
      </c>
      <c r="C3435" s="199">
        <v>0.45</v>
      </c>
      <c r="D3435" s="199"/>
      <c r="E3435" s="199"/>
      <c r="F3435" s="199"/>
      <c r="G3435" s="199">
        <v>0.45</v>
      </c>
    </row>
    <row r="3436" s="109" customFormat="1" ht="19.9" customHeight="1" spans="1:7">
      <c r="A3436" s="197" t="s">
        <v>2047</v>
      </c>
      <c r="B3436" s="198" t="s">
        <v>2048</v>
      </c>
      <c r="C3436" s="199">
        <v>47.25</v>
      </c>
      <c r="D3436" s="199"/>
      <c r="E3436" s="199"/>
      <c r="F3436" s="199"/>
      <c r="G3436" s="199">
        <v>47.25</v>
      </c>
    </row>
    <row r="3437" s="109" customFormat="1" ht="19.9" customHeight="1" spans="1:7">
      <c r="A3437" s="197" t="s">
        <v>2049</v>
      </c>
      <c r="B3437" s="198" t="s">
        <v>2050</v>
      </c>
      <c r="C3437" s="199">
        <v>33.23</v>
      </c>
      <c r="D3437" s="199"/>
      <c r="E3437" s="199"/>
      <c r="F3437" s="199"/>
      <c r="G3437" s="199">
        <v>33.23</v>
      </c>
    </row>
    <row r="3438" s="109" customFormat="1" ht="19.9" customHeight="1" spans="1:7">
      <c r="A3438" s="197" t="s">
        <v>2051</v>
      </c>
      <c r="B3438" s="198" t="s">
        <v>2052</v>
      </c>
      <c r="C3438" s="199">
        <v>16.79</v>
      </c>
      <c r="D3438" s="199"/>
      <c r="E3438" s="199">
        <v>16.79</v>
      </c>
      <c r="F3438" s="199"/>
      <c r="G3438" s="199"/>
    </row>
    <row r="3439" s="109" customFormat="1" ht="19.9" customHeight="1" spans="1:7">
      <c r="A3439" s="197" t="s">
        <v>2053</v>
      </c>
      <c r="B3439" s="198" t="s">
        <v>2054</v>
      </c>
      <c r="C3439" s="199">
        <v>1.15</v>
      </c>
      <c r="D3439" s="199"/>
      <c r="E3439" s="199">
        <v>1.15</v>
      </c>
      <c r="F3439" s="199"/>
      <c r="G3439" s="199"/>
    </row>
    <row r="3440" s="109" customFormat="1" ht="19.9" customHeight="1" spans="1:7">
      <c r="A3440" s="197" t="s">
        <v>2055</v>
      </c>
      <c r="B3440" s="198" t="s">
        <v>2056</v>
      </c>
      <c r="C3440" s="199">
        <v>6.8</v>
      </c>
      <c r="D3440" s="199"/>
      <c r="E3440" s="199">
        <v>6.8</v>
      </c>
      <c r="F3440" s="199"/>
      <c r="G3440" s="199"/>
    </row>
    <row r="3441" s="109" customFormat="1" ht="19.9" customHeight="1" spans="1:7">
      <c r="A3441" s="197" t="s">
        <v>2057</v>
      </c>
      <c r="B3441" s="198" t="s">
        <v>2058</v>
      </c>
      <c r="C3441" s="199">
        <v>8.84</v>
      </c>
      <c r="D3441" s="199"/>
      <c r="E3441" s="199">
        <v>8.84</v>
      </c>
      <c r="F3441" s="199"/>
      <c r="G3441" s="199"/>
    </row>
    <row r="3442" s="109" customFormat="1" ht="19.9" customHeight="1" spans="1:7">
      <c r="A3442" s="194" t="s">
        <v>2297</v>
      </c>
      <c r="B3442" s="195" t="s">
        <v>2298</v>
      </c>
      <c r="C3442" s="196">
        <v>594.53</v>
      </c>
      <c r="D3442" s="196">
        <v>544.23</v>
      </c>
      <c r="E3442" s="196"/>
      <c r="F3442" s="196"/>
      <c r="G3442" s="196">
        <v>50.3</v>
      </c>
    </row>
    <row r="3443" s="109" customFormat="1" ht="19.9" customHeight="1" spans="1:7">
      <c r="A3443" s="197" t="s">
        <v>1991</v>
      </c>
      <c r="B3443" s="198" t="s">
        <v>1992</v>
      </c>
      <c r="C3443" s="199">
        <v>544.23</v>
      </c>
      <c r="D3443" s="199">
        <v>544.23</v>
      </c>
      <c r="E3443" s="199"/>
      <c r="F3443" s="199"/>
      <c r="G3443" s="199"/>
    </row>
    <row r="3444" s="109" customFormat="1" ht="19.9" customHeight="1" spans="1:7">
      <c r="A3444" s="197" t="s">
        <v>1993</v>
      </c>
      <c r="B3444" s="198" t="s">
        <v>1994</v>
      </c>
      <c r="C3444" s="199">
        <v>54.51</v>
      </c>
      <c r="D3444" s="199">
        <v>54.51</v>
      </c>
      <c r="E3444" s="199"/>
      <c r="F3444" s="199"/>
      <c r="G3444" s="199"/>
    </row>
    <row r="3445" s="109" customFormat="1" ht="19.9" customHeight="1" spans="1:7">
      <c r="A3445" s="197" t="s">
        <v>1995</v>
      </c>
      <c r="B3445" s="198" t="s">
        <v>1996</v>
      </c>
      <c r="C3445" s="199">
        <v>294.18</v>
      </c>
      <c r="D3445" s="199">
        <v>294.18</v>
      </c>
      <c r="E3445" s="199"/>
      <c r="F3445" s="199"/>
      <c r="G3445" s="199"/>
    </row>
    <row r="3446" s="109" customFormat="1" ht="19.9" customHeight="1" spans="1:7">
      <c r="A3446" s="197" t="s">
        <v>1997</v>
      </c>
      <c r="B3446" s="198" t="s">
        <v>1998</v>
      </c>
      <c r="C3446" s="199">
        <v>27.34</v>
      </c>
      <c r="D3446" s="199">
        <v>27.34</v>
      </c>
      <c r="E3446" s="199"/>
      <c r="F3446" s="199"/>
      <c r="G3446" s="199"/>
    </row>
    <row r="3447" s="109" customFormat="1" ht="19.9" customHeight="1" spans="1:7">
      <c r="A3447" s="197" t="s">
        <v>1999</v>
      </c>
      <c r="B3447" s="198" t="s">
        <v>2000</v>
      </c>
      <c r="C3447" s="199">
        <v>10.8</v>
      </c>
      <c r="D3447" s="199">
        <v>10.8</v>
      </c>
      <c r="E3447" s="199"/>
      <c r="F3447" s="199"/>
      <c r="G3447" s="199"/>
    </row>
    <row r="3448" s="109" customFormat="1" ht="19.9" customHeight="1" spans="1:7">
      <c r="A3448" s="197" t="s">
        <v>2001</v>
      </c>
      <c r="B3448" s="198" t="s">
        <v>2002</v>
      </c>
      <c r="C3448" s="199">
        <v>52.93</v>
      </c>
      <c r="D3448" s="199">
        <v>52.93</v>
      </c>
      <c r="E3448" s="199"/>
      <c r="F3448" s="199"/>
      <c r="G3448" s="199"/>
    </row>
    <row r="3449" s="109" customFormat="1" ht="19.9" customHeight="1" spans="1:7">
      <c r="A3449" s="197" t="s">
        <v>2003</v>
      </c>
      <c r="B3449" s="198" t="s">
        <v>2004</v>
      </c>
      <c r="C3449" s="199">
        <v>25.98</v>
      </c>
      <c r="D3449" s="199">
        <v>25.98</v>
      </c>
      <c r="E3449" s="199"/>
      <c r="F3449" s="199"/>
      <c r="G3449" s="199"/>
    </row>
    <row r="3450" s="109" customFormat="1" ht="19.9" customHeight="1" spans="1:7">
      <c r="A3450" s="197" t="s">
        <v>2007</v>
      </c>
      <c r="B3450" s="198" t="s">
        <v>2008</v>
      </c>
      <c r="C3450" s="199">
        <v>2.36</v>
      </c>
      <c r="D3450" s="199">
        <v>2.36</v>
      </c>
      <c r="E3450" s="199"/>
      <c r="F3450" s="199"/>
      <c r="G3450" s="199"/>
    </row>
    <row r="3451" s="109" customFormat="1" ht="19.9" customHeight="1" spans="1:7">
      <c r="A3451" s="197" t="s">
        <v>2009</v>
      </c>
      <c r="B3451" s="198" t="s">
        <v>2010</v>
      </c>
      <c r="C3451" s="199">
        <v>40.48</v>
      </c>
      <c r="D3451" s="199">
        <v>40.48</v>
      </c>
      <c r="E3451" s="199"/>
      <c r="F3451" s="199"/>
      <c r="G3451" s="199"/>
    </row>
    <row r="3452" s="109" customFormat="1" ht="19.9" customHeight="1" spans="1:7">
      <c r="A3452" s="197" t="s">
        <v>2011</v>
      </c>
      <c r="B3452" s="198" t="s">
        <v>2012</v>
      </c>
      <c r="C3452" s="199">
        <v>3.89</v>
      </c>
      <c r="D3452" s="199">
        <v>3.89</v>
      </c>
      <c r="E3452" s="199"/>
      <c r="F3452" s="199"/>
      <c r="G3452" s="199"/>
    </row>
    <row r="3453" s="109" customFormat="1" ht="19.9" customHeight="1" spans="1:7">
      <c r="A3453" s="197" t="s">
        <v>2013</v>
      </c>
      <c r="B3453" s="198" t="s">
        <v>2014</v>
      </c>
      <c r="C3453" s="199">
        <v>31.76</v>
      </c>
      <c r="D3453" s="199">
        <v>31.76</v>
      </c>
      <c r="E3453" s="199"/>
      <c r="F3453" s="199"/>
      <c r="G3453" s="199"/>
    </row>
    <row r="3454" s="109" customFormat="1" ht="19.9" customHeight="1" spans="1:7">
      <c r="A3454" s="197" t="s">
        <v>2015</v>
      </c>
      <c r="B3454" s="198" t="s">
        <v>2016</v>
      </c>
      <c r="C3454" s="199">
        <v>50.3</v>
      </c>
      <c r="D3454" s="199"/>
      <c r="E3454" s="199"/>
      <c r="F3454" s="199"/>
      <c r="G3454" s="199">
        <v>50.3</v>
      </c>
    </row>
    <row r="3455" s="109" customFormat="1" ht="19.9" customHeight="1" spans="1:7">
      <c r="A3455" s="197" t="s">
        <v>2017</v>
      </c>
      <c r="B3455" s="198" t="s">
        <v>2018</v>
      </c>
      <c r="C3455" s="199">
        <v>2.34</v>
      </c>
      <c r="D3455" s="199"/>
      <c r="E3455" s="199"/>
      <c r="F3455" s="199"/>
      <c r="G3455" s="199">
        <v>2.34</v>
      </c>
    </row>
    <row r="3456" s="109" customFormat="1" ht="19.9" customHeight="1" spans="1:7">
      <c r="A3456" s="197" t="s">
        <v>2019</v>
      </c>
      <c r="B3456" s="198" t="s">
        <v>2020</v>
      </c>
      <c r="C3456" s="199">
        <v>0.36</v>
      </c>
      <c r="D3456" s="199"/>
      <c r="E3456" s="199"/>
      <c r="F3456" s="199"/>
      <c r="G3456" s="199">
        <v>0.36</v>
      </c>
    </row>
    <row r="3457" s="109" customFormat="1" ht="19.9" customHeight="1" spans="1:7">
      <c r="A3457" s="197" t="s">
        <v>2021</v>
      </c>
      <c r="B3457" s="198" t="s">
        <v>2022</v>
      </c>
      <c r="C3457" s="199">
        <v>1.44</v>
      </c>
      <c r="D3457" s="199"/>
      <c r="E3457" s="199"/>
      <c r="F3457" s="199"/>
      <c r="G3457" s="199">
        <v>1.44</v>
      </c>
    </row>
    <row r="3458" s="109" customFormat="1" ht="19.9" customHeight="1" spans="1:7">
      <c r="A3458" s="197" t="s">
        <v>2023</v>
      </c>
      <c r="B3458" s="198" t="s">
        <v>2024</v>
      </c>
      <c r="C3458" s="199">
        <v>0.36</v>
      </c>
      <c r="D3458" s="199"/>
      <c r="E3458" s="199"/>
      <c r="F3458" s="199"/>
      <c r="G3458" s="199">
        <v>0.36</v>
      </c>
    </row>
    <row r="3459" s="109" customFormat="1" ht="19.9" customHeight="1" spans="1:7">
      <c r="A3459" s="197" t="s">
        <v>2025</v>
      </c>
      <c r="B3459" s="198" t="s">
        <v>2026</v>
      </c>
      <c r="C3459" s="199">
        <v>2.34</v>
      </c>
      <c r="D3459" s="199"/>
      <c r="E3459" s="199"/>
      <c r="F3459" s="199"/>
      <c r="G3459" s="199">
        <v>2.34</v>
      </c>
    </row>
    <row r="3460" s="109" customFormat="1" ht="19.9" customHeight="1" spans="1:7">
      <c r="A3460" s="197" t="s">
        <v>2027</v>
      </c>
      <c r="B3460" s="198" t="s">
        <v>2028</v>
      </c>
      <c r="C3460" s="199">
        <v>0.36</v>
      </c>
      <c r="D3460" s="199"/>
      <c r="E3460" s="199"/>
      <c r="F3460" s="199"/>
      <c r="G3460" s="199">
        <v>0.36</v>
      </c>
    </row>
    <row r="3461" s="109" customFormat="1" ht="19.9" customHeight="1" spans="1:7">
      <c r="A3461" s="197" t="s">
        <v>2029</v>
      </c>
      <c r="B3461" s="198" t="s">
        <v>2030</v>
      </c>
      <c r="C3461" s="199">
        <v>6.77</v>
      </c>
      <c r="D3461" s="199"/>
      <c r="E3461" s="199"/>
      <c r="F3461" s="199"/>
      <c r="G3461" s="199">
        <v>6.77</v>
      </c>
    </row>
    <row r="3462" s="109" customFormat="1" ht="19.9" customHeight="1" spans="1:7">
      <c r="A3462" s="197" t="s">
        <v>2031</v>
      </c>
      <c r="B3462" s="198" t="s">
        <v>2032</v>
      </c>
      <c r="C3462" s="199">
        <v>12.24</v>
      </c>
      <c r="D3462" s="199"/>
      <c r="E3462" s="199"/>
      <c r="F3462" s="199"/>
      <c r="G3462" s="199">
        <v>12.24</v>
      </c>
    </row>
    <row r="3463" s="109" customFormat="1" ht="19.9" customHeight="1" spans="1:7">
      <c r="A3463" s="197" t="s">
        <v>2033</v>
      </c>
      <c r="B3463" s="198" t="s">
        <v>2034</v>
      </c>
      <c r="C3463" s="199">
        <v>0.54</v>
      </c>
      <c r="D3463" s="199"/>
      <c r="E3463" s="199"/>
      <c r="F3463" s="199"/>
      <c r="G3463" s="199">
        <v>0.54</v>
      </c>
    </row>
    <row r="3464" s="109" customFormat="1" ht="19.9" customHeight="1" spans="1:7">
      <c r="A3464" s="197" t="s">
        <v>2035</v>
      </c>
      <c r="B3464" s="198" t="s">
        <v>2036</v>
      </c>
      <c r="C3464" s="199">
        <v>0.72</v>
      </c>
      <c r="D3464" s="199"/>
      <c r="E3464" s="199"/>
      <c r="F3464" s="199"/>
      <c r="G3464" s="199">
        <v>0.72</v>
      </c>
    </row>
    <row r="3465" s="109" customFormat="1" ht="19.9" customHeight="1" spans="1:7">
      <c r="A3465" s="197" t="s">
        <v>2037</v>
      </c>
      <c r="B3465" s="198" t="s">
        <v>2038</v>
      </c>
      <c r="C3465" s="199">
        <v>1.08</v>
      </c>
      <c r="D3465" s="199"/>
      <c r="E3465" s="199"/>
      <c r="F3465" s="199"/>
      <c r="G3465" s="199">
        <v>1.08</v>
      </c>
    </row>
    <row r="3466" s="109" customFormat="1" ht="19.9" customHeight="1" spans="1:7">
      <c r="A3466" s="197" t="s">
        <v>2039</v>
      </c>
      <c r="B3466" s="198" t="s">
        <v>2040</v>
      </c>
      <c r="C3466" s="199">
        <v>0.72</v>
      </c>
      <c r="D3466" s="199"/>
      <c r="E3466" s="199"/>
      <c r="F3466" s="199"/>
      <c r="G3466" s="199">
        <v>0.72</v>
      </c>
    </row>
    <row r="3467" s="109" customFormat="1" ht="19.9" customHeight="1" spans="1:7">
      <c r="A3467" s="197" t="s">
        <v>2041</v>
      </c>
      <c r="B3467" s="198" t="s">
        <v>2042</v>
      </c>
      <c r="C3467" s="199">
        <v>0.36</v>
      </c>
      <c r="D3467" s="199"/>
      <c r="E3467" s="199"/>
      <c r="F3467" s="199"/>
      <c r="G3467" s="199">
        <v>0.36</v>
      </c>
    </row>
    <row r="3468" s="109" customFormat="1" ht="19.9" customHeight="1" spans="1:7">
      <c r="A3468" s="197" t="s">
        <v>2043</v>
      </c>
      <c r="B3468" s="198" t="s">
        <v>2044</v>
      </c>
      <c r="C3468" s="199">
        <v>7.17</v>
      </c>
      <c r="D3468" s="199"/>
      <c r="E3468" s="199"/>
      <c r="F3468" s="199"/>
      <c r="G3468" s="199">
        <v>7.17</v>
      </c>
    </row>
    <row r="3469" s="109" customFormat="1" ht="19.9" customHeight="1" spans="1:7">
      <c r="A3469" s="197" t="s">
        <v>2045</v>
      </c>
      <c r="B3469" s="198" t="s">
        <v>2046</v>
      </c>
      <c r="C3469" s="199">
        <v>0.11</v>
      </c>
      <c r="D3469" s="199"/>
      <c r="E3469" s="199"/>
      <c r="F3469" s="199"/>
      <c r="G3469" s="199">
        <v>0.11</v>
      </c>
    </row>
    <row r="3470" s="109" customFormat="1" ht="19.9" customHeight="1" spans="1:7">
      <c r="A3470" s="197" t="s">
        <v>2047</v>
      </c>
      <c r="B3470" s="198" t="s">
        <v>2048</v>
      </c>
      <c r="C3470" s="199">
        <v>11.34</v>
      </c>
      <c r="D3470" s="199"/>
      <c r="E3470" s="199"/>
      <c r="F3470" s="199"/>
      <c r="G3470" s="199">
        <v>11.34</v>
      </c>
    </row>
    <row r="3471" s="109" customFormat="1" ht="19.9" customHeight="1" spans="1:7">
      <c r="A3471" s="197" t="s">
        <v>2049</v>
      </c>
      <c r="B3471" s="198" t="s">
        <v>2050</v>
      </c>
      <c r="C3471" s="199">
        <v>2.05</v>
      </c>
      <c r="D3471" s="199"/>
      <c r="E3471" s="199"/>
      <c r="F3471" s="199"/>
      <c r="G3471" s="199">
        <v>2.05</v>
      </c>
    </row>
    <row r="3472" s="109" customFormat="1" ht="19.9" customHeight="1" spans="1:7">
      <c r="A3472" s="194" t="s">
        <v>2299</v>
      </c>
      <c r="B3472" s="195" t="s">
        <v>2300</v>
      </c>
      <c r="C3472" s="196">
        <v>350.99</v>
      </c>
      <c r="D3472" s="196">
        <v>329.37</v>
      </c>
      <c r="E3472" s="196">
        <v>0.23</v>
      </c>
      <c r="F3472" s="196"/>
      <c r="G3472" s="196">
        <v>21.39</v>
      </c>
    </row>
    <row r="3473" s="109" customFormat="1" ht="19.9" customHeight="1" spans="1:7">
      <c r="A3473" s="197" t="s">
        <v>1991</v>
      </c>
      <c r="B3473" s="198" t="s">
        <v>1992</v>
      </c>
      <c r="C3473" s="199">
        <v>329.37</v>
      </c>
      <c r="D3473" s="199">
        <v>329.37</v>
      </c>
      <c r="E3473" s="199"/>
      <c r="F3473" s="199"/>
      <c r="G3473" s="199"/>
    </row>
    <row r="3474" s="109" customFormat="1" ht="19.9" customHeight="1" spans="1:7">
      <c r="A3474" s="197" t="s">
        <v>1993</v>
      </c>
      <c r="B3474" s="198" t="s">
        <v>1994</v>
      </c>
      <c r="C3474" s="199">
        <v>39.56</v>
      </c>
      <c r="D3474" s="199">
        <v>39.56</v>
      </c>
      <c r="E3474" s="199"/>
      <c r="F3474" s="199"/>
      <c r="G3474" s="199"/>
    </row>
    <row r="3475" s="109" customFormat="1" ht="19.9" customHeight="1" spans="1:7">
      <c r="A3475" s="197" t="s">
        <v>1995</v>
      </c>
      <c r="B3475" s="198" t="s">
        <v>1996</v>
      </c>
      <c r="C3475" s="199">
        <v>165.15</v>
      </c>
      <c r="D3475" s="199">
        <v>165.15</v>
      </c>
      <c r="E3475" s="199"/>
      <c r="F3475" s="199"/>
      <c r="G3475" s="199"/>
    </row>
    <row r="3476" s="109" customFormat="1" ht="19.9" customHeight="1" spans="1:7">
      <c r="A3476" s="197" t="s">
        <v>1997</v>
      </c>
      <c r="B3476" s="198" t="s">
        <v>1998</v>
      </c>
      <c r="C3476" s="199">
        <v>16.78</v>
      </c>
      <c r="D3476" s="199">
        <v>16.78</v>
      </c>
      <c r="E3476" s="199"/>
      <c r="F3476" s="199"/>
      <c r="G3476" s="199"/>
    </row>
    <row r="3477" s="109" customFormat="1" ht="19.9" customHeight="1" spans="1:7">
      <c r="A3477" s="197" t="s">
        <v>1999</v>
      </c>
      <c r="B3477" s="198" t="s">
        <v>2000</v>
      </c>
      <c r="C3477" s="199">
        <v>4.2</v>
      </c>
      <c r="D3477" s="199">
        <v>4.2</v>
      </c>
      <c r="E3477" s="199"/>
      <c r="F3477" s="199"/>
      <c r="G3477" s="199"/>
    </row>
    <row r="3478" s="109" customFormat="1" ht="19.9" customHeight="1" spans="1:7">
      <c r="A3478" s="197" t="s">
        <v>2001</v>
      </c>
      <c r="B3478" s="198" t="s">
        <v>2002</v>
      </c>
      <c r="C3478" s="199">
        <v>32.35</v>
      </c>
      <c r="D3478" s="199">
        <v>32.35</v>
      </c>
      <c r="E3478" s="199"/>
      <c r="F3478" s="199"/>
      <c r="G3478" s="199"/>
    </row>
    <row r="3479" s="109" customFormat="1" ht="19.9" customHeight="1" spans="1:7">
      <c r="A3479" s="197" t="s">
        <v>2003</v>
      </c>
      <c r="B3479" s="198" t="s">
        <v>2004</v>
      </c>
      <c r="C3479" s="199">
        <v>15.76</v>
      </c>
      <c r="D3479" s="199">
        <v>15.76</v>
      </c>
      <c r="E3479" s="199"/>
      <c r="F3479" s="199"/>
      <c r="G3479" s="199"/>
    </row>
    <row r="3480" s="109" customFormat="1" ht="19.9" customHeight="1" spans="1:7">
      <c r="A3480" s="197" t="s">
        <v>2005</v>
      </c>
      <c r="B3480" s="198" t="s">
        <v>2006</v>
      </c>
      <c r="C3480" s="199">
        <v>4.09</v>
      </c>
      <c r="D3480" s="199">
        <v>4.09</v>
      </c>
      <c r="E3480" s="199"/>
      <c r="F3480" s="199"/>
      <c r="G3480" s="199"/>
    </row>
    <row r="3481" s="109" customFormat="1" ht="19.9" customHeight="1" spans="1:7">
      <c r="A3481" s="197" t="s">
        <v>2007</v>
      </c>
      <c r="B3481" s="198" t="s">
        <v>2008</v>
      </c>
      <c r="C3481" s="199">
        <v>0.2</v>
      </c>
      <c r="D3481" s="199">
        <v>0.2</v>
      </c>
      <c r="E3481" s="199"/>
      <c r="F3481" s="199"/>
      <c r="G3481" s="199"/>
    </row>
    <row r="3482" s="109" customFormat="1" ht="19.9" customHeight="1" spans="1:7">
      <c r="A3482" s="197" t="s">
        <v>2009</v>
      </c>
      <c r="B3482" s="198" t="s">
        <v>2010</v>
      </c>
      <c r="C3482" s="199">
        <v>24.56</v>
      </c>
      <c r="D3482" s="199">
        <v>24.56</v>
      </c>
      <c r="E3482" s="199"/>
      <c r="F3482" s="199"/>
      <c r="G3482" s="199"/>
    </row>
    <row r="3483" s="109" customFormat="1" ht="19.9" customHeight="1" spans="1:7">
      <c r="A3483" s="197" t="s">
        <v>2011</v>
      </c>
      <c r="B3483" s="198" t="s">
        <v>2012</v>
      </c>
      <c r="C3483" s="199">
        <v>1.51</v>
      </c>
      <c r="D3483" s="199">
        <v>1.51</v>
      </c>
      <c r="E3483" s="199"/>
      <c r="F3483" s="199"/>
      <c r="G3483" s="199"/>
    </row>
    <row r="3484" s="109" customFormat="1" ht="19.9" customHeight="1" spans="1:7">
      <c r="A3484" s="197" t="s">
        <v>2013</v>
      </c>
      <c r="B3484" s="198" t="s">
        <v>2014</v>
      </c>
      <c r="C3484" s="199">
        <v>25.21</v>
      </c>
      <c r="D3484" s="199">
        <v>25.21</v>
      </c>
      <c r="E3484" s="199"/>
      <c r="F3484" s="199"/>
      <c r="G3484" s="199"/>
    </row>
    <row r="3485" s="109" customFormat="1" ht="19.9" customHeight="1" spans="1:7">
      <c r="A3485" s="197" t="s">
        <v>2015</v>
      </c>
      <c r="B3485" s="198" t="s">
        <v>2016</v>
      </c>
      <c r="C3485" s="199">
        <v>21.39</v>
      </c>
      <c r="D3485" s="199"/>
      <c r="E3485" s="199"/>
      <c r="F3485" s="199"/>
      <c r="G3485" s="199">
        <v>21.39</v>
      </c>
    </row>
    <row r="3486" s="109" customFormat="1" ht="19.9" customHeight="1" spans="1:7">
      <c r="A3486" s="197" t="s">
        <v>2017</v>
      </c>
      <c r="B3486" s="198" t="s">
        <v>2018</v>
      </c>
      <c r="C3486" s="199">
        <v>1.12</v>
      </c>
      <c r="D3486" s="199"/>
      <c r="E3486" s="199"/>
      <c r="F3486" s="199"/>
      <c r="G3486" s="199">
        <v>1.12</v>
      </c>
    </row>
    <row r="3487" s="109" customFormat="1" ht="19.9" customHeight="1" spans="1:7">
      <c r="A3487" s="197" t="s">
        <v>2019</v>
      </c>
      <c r="B3487" s="198" t="s">
        <v>2020</v>
      </c>
      <c r="C3487" s="199">
        <v>0.21</v>
      </c>
      <c r="D3487" s="199"/>
      <c r="E3487" s="199"/>
      <c r="F3487" s="199"/>
      <c r="G3487" s="199">
        <v>0.21</v>
      </c>
    </row>
    <row r="3488" s="109" customFormat="1" ht="19.9" customHeight="1" spans="1:7">
      <c r="A3488" s="197" t="s">
        <v>2021</v>
      </c>
      <c r="B3488" s="198" t="s">
        <v>2022</v>
      </c>
      <c r="C3488" s="199">
        <v>0.56</v>
      </c>
      <c r="D3488" s="199"/>
      <c r="E3488" s="199"/>
      <c r="F3488" s="199"/>
      <c r="G3488" s="199">
        <v>0.56</v>
      </c>
    </row>
    <row r="3489" s="109" customFormat="1" ht="19.9" customHeight="1" spans="1:7">
      <c r="A3489" s="197" t="s">
        <v>2023</v>
      </c>
      <c r="B3489" s="198" t="s">
        <v>2024</v>
      </c>
      <c r="C3489" s="199">
        <v>0.28</v>
      </c>
      <c r="D3489" s="199"/>
      <c r="E3489" s="199"/>
      <c r="F3489" s="199"/>
      <c r="G3489" s="199">
        <v>0.28</v>
      </c>
    </row>
    <row r="3490" s="109" customFormat="1" ht="19.9" customHeight="1" spans="1:7">
      <c r="A3490" s="197" t="s">
        <v>2025</v>
      </c>
      <c r="B3490" s="198" t="s">
        <v>2026</v>
      </c>
      <c r="C3490" s="199">
        <v>1.26</v>
      </c>
      <c r="D3490" s="199"/>
      <c r="E3490" s="199"/>
      <c r="F3490" s="199"/>
      <c r="G3490" s="199">
        <v>1.26</v>
      </c>
    </row>
    <row r="3491" s="109" customFormat="1" ht="19.9" customHeight="1" spans="1:7">
      <c r="A3491" s="197" t="s">
        <v>2027</v>
      </c>
      <c r="B3491" s="198" t="s">
        <v>2028</v>
      </c>
      <c r="C3491" s="199">
        <v>0.21</v>
      </c>
      <c r="D3491" s="199"/>
      <c r="E3491" s="199"/>
      <c r="F3491" s="199"/>
      <c r="G3491" s="199">
        <v>0.21</v>
      </c>
    </row>
    <row r="3492" s="109" customFormat="1" ht="19.9" customHeight="1" spans="1:7">
      <c r="A3492" s="197" t="s">
        <v>2029</v>
      </c>
      <c r="B3492" s="198" t="s">
        <v>2030</v>
      </c>
      <c r="C3492" s="199">
        <v>1.4</v>
      </c>
      <c r="D3492" s="199"/>
      <c r="E3492" s="199"/>
      <c r="F3492" s="199"/>
      <c r="G3492" s="199">
        <v>1.4</v>
      </c>
    </row>
    <row r="3493" s="109" customFormat="1" ht="19.9" customHeight="1" spans="1:7">
      <c r="A3493" s="197" t="s">
        <v>2031</v>
      </c>
      <c r="B3493" s="198" t="s">
        <v>2032</v>
      </c>
      <c r="C3493" s="199">
        <v>4.83</v>
      </c>
      <c r="D3493" s="199"/>
      <c r="E3493" s="199"/>
      <c r="F3493" s="199"/>
      <c r="G3493" s="199">
        <v>4.83</v>
      </c>
    </row>
    <row r="3494" s="109" customFormat="1" ht="19.9" customHeight="1" spans="1:7">
      <c r="A3494" s="197" t="s">
        <v>2033</v>
      </c>
      <c r="B3494" s="198" t="s">
        <v>2034</v>
      </c>
      <c r="C3494" s="199">
        <v>0.35</v>
      </c>
      <c r="D3494" s="199"/>
      <c r="E3494" s="199"/>
      <c r="F3494" s="199"/>
      <c r="G3494" s="199">
        <v>0.35</v>
      </c>
    </row>
    <row r="3495" s="109" customFormat="1" ht="19.9" customHeight="1" spans="1:7">
      <c r="A3495" s="197" t="s">
        <v>2035</v>
      </c>
      <c r="B3495" s="198" t="s">
        <v>2036</v>
      </c>
      <c r="C3495" s="199">
        <v>0.28</v>
      </c>
      <c r="D3495" s="199"/>
      <c r="E3495" s="199"/>
      <c r="F3495" s="199"/>
      <c r="G3495" s="199">
        <v>0.28</v>
      </c>
    </row>
    <row r="3496" s="109" customFormat="1" ht="19.9" customHeight="1" spans="1:7">
      <c r="A3496" s="197" t="s">
        <v>2037</v>
      </c>
      <c r="B3496" s="198" t="s">
        <v>2038</v>
      </c>
      <c r="C3496" s="199">
        <v>0.42</v>
      </c>
      <c r="D3496" s="199"/>
      <c r="E3496" s="199"/>
      <c r="F3496" s="199"/>
      <c r="G3496" s="199">
        <v>0.42</v>
      </c>
    </row>
    <row r="3497" s="109" customFormat="1" ht="19.9" customHeight="1" spans="1:7">
      <c r="A3497" s="197" t="s">
        <v>2039</v>
      </c>
      <c r="B3497" s="198" t="s">
        <v>2040</v>
      </c>
      <c r="C3497" s="199">
        <v>0.28</v>
      </c>
      <c r="D3497" s="199"/>
      <c r="E3497" s="199"/>
      <c r="F3497" s="199"/>
      <c r="G3497" s="199">
        <v>0.28</v>
      </c>
    </row>
    <row r="3498" s="109" customFormat="1" ht="19.9" customHeight="1" spans="1:7">
      <c r="A3498" s="197" t="s">
        <v>2041</v>
      </c>
      <c r="B3498" s="198" t="s">
        <v>2042</v>
      </c>
      <c r="C3498" s="199">
        <v>0.35</v>
      </c>
      <c r="D3498" s="199"/>
      <c r="E3498" s="199"/>
      <c r="F3498" s="199"/>
      <c r="G3498" s="199">
        <v>0.35</v>
      </c>
    </row>
    <row r="3499" s="109" customFormat="1" ht="19.9" customHeight="1" spans="1:7">
      <c r="A3499" s="197" t="s">
        <v>2043</v>
      </c>
      <c r="B3499" s="198" t="s">
        <v>2044</v>
      </c>
      <c r="C3499" s="199">
        <v>4.38</v>
      </c>
      <c r="D3499" s="199"/>
      <c r="E3499" s="199"/>
      <c r="F3499" s="199"/>
      <c r="G3499" s="199">
        <v>4.38</v>
      </c>
    </row>
    <row r="3500" s="109" customFormat="1" ht="19.9" customHeight="1" spans="1:7">
      <c r="A3500" s="197" t="s">
        <v>2045</v>
      </c>
      <c r="B3500" s="198" t="s">
        <v>2046</v>
      </c>
      <c r="C3500" s="199">
        <v>0.04</v>
      </c>
      <c r="D3500" s="199"/>
      <c r="E3500" s="199"/>
      <c r="F3500" s="199"/>
      <c r="G3500" s="199">
        <v>0.04</v>
      </c>
    </row>
    <row r="3501" s="109" customFormat="1" ht="19.9" customHeight="1" spans="1:7">
      <c r="A3501" s="197" t="s">
        <v>2047</v>
      </c>
      <c r="B3501" s="198" t="s">
        <v>2048</v>
      </c>
      <c r="C3501" s="199">
        <v>4.55</v>
      </c>
      <c r="D3501" s="199"/>
      <c r="E3501" s="199"/>
      <c r="F3501" s="199"/>
      <c r="G3501" s="199">
        <v>4.55</v>
      </c>
    </row>
    <row r="3502" s="109" customFormat="1" ht="19.9" customHeight="1" spans="1:7">
      <c r="A3502" s="197" t="s">
        <v>2049</v>
      </c>
      <c r="B3502" s="198" t="s">
        <v>2050</v>
      </c>
      <c r="C3502" s="199">
        <v>0.87</v>
      </c>
      <c r="D3502" s="199"/>
      <c r="E3502" s="199"/>
      <c r="F3502" s="199"/>
      <c r="G3502" s="199">
        <v>0.87</v>
      </c>
    </row>
    <row r="3503" s="109" customFormat="1" ht="19.9" customHeight="1" spans="1:7">
      <c r="A3503" s="197" t="s">
        <v>2051</v>
      </c>
      <c r="B3503" s="198" t="s">
        <v>2052</v>
      </c>
      <c r="C3503" s="199">
        <v>0.23</v>
      </c>
      <c r="D3503" s="199"/>
      <c r="E3503" s="199">
        <v>0.23</v>
      </c>
      <c r="F3503" s="199"/>
      <c r="G3503" s="199"/>
    </row>
    <row r="3504" s="109" customFormat="1" ht="19.9" customHeight="1" spans="1:7">
      <c r="A3504" s="197" t="s">
        <v>2055</v>
      </c>
      <c r="B3504" s="198" t="s">
        <v>2056</v>
      </c>
      <c r="C3504" s="199">
        <v>0.1</v>
      </c>
      <c r="D3504" s="199"/>
      <c r="E3504" s="199">
        <v>0.1</v>
      </c>
      <c r="F3504" s="199"/>
      <c r="G3504" s="199"/>
    </row>
    <row r="3505" s="109" customFormat="1" ht="19.9" customHeight="1" spans="1:7">
      <c r="A3505" s="197" t="s">
        <v>2057</v>
      </c>
      <c r="B3505" s="198" t="s">
        <v>2058</v>
      </c>
      <c r="C3505" s="199">
        <v>0.13</v>
      </c>
      <c r="D3505" s="199"/>
      <c r="E3505" s="199">
        <v>0.13</v>
      </c>
      <c r="F3505" s="199"/>
      <c r="G3505" s="199"/>
    </row>
    <row r="3506" s="109" customFormat="1" ht="19.9" customHeight="1" spans="1:7">
      <c r="A3506" s="194" t="s">
        <v>2301</v>
      </c>
      <c r="B3506" s="195" t="s">
        <v>2302</v>
      </c>
      <c r="C3506" s="196">
        <v>3022.34</v>
      </c>
      <c r="D3506" s="196">
        <v>2726.4</v>
      </c>
      <c r="E3506" s="196">
        <v>15.13</v>
      </c>
      <c r="F3506" s="196"/>
      <c r="G3506" s="196">
        <v>280.81</v>
      </c>
    </row>
    <row r="3507" s="109" customFormat="1" ht="19.9" customHeight="1" spans="1:7">
      <c r="A3507" s="197" t="s">
        <v>1991</v>
      </c>
      <c r="B3507" s="198" t="s">
        <v>1992</v>
      </c>
      <c r="C3507" s="199">
        <v>2726.4</v>
      </c>
      <c r="D3507" s="199">
        <v>2726.4</v>
      </c>
      <c r="E3507" s="199"/>
      <c r="F3507" s="199"/>
      <c r="G3507" s="199"/>
    </row>
    <row r="3508" s="109" customFormat="1" ht="19.9" customHeight="1" spans="1:7">
      <c r="A3508" s="197" t="s">
        <v>1993</v>
      </c>
      <c r="B3508" s="198" t="s">
        <v>1994</v>
      </c>
      <c r="C3508" s="199">
        <v>314.85</v>
      </c>
      <c r="D3508" s="199">
        <v>314.85</v>
      </c>
      <c r="E3508" s="199"/>
      <c r="F3508" s="199"/>
      <c r="G3508" s="199"/>
    </row>
    <row r="3509" s="109" customFormat="1" ht="19.9" customHeight="1" spans="1:7">
      <c r="A3509" s="197" t="s">
        <v>1995</v>
      </c>
      <c r="B3509" s="198" t="s">
        <v>1996</v>
      </c>
      <c r="C3509" s="199">
        <v>1469.79</v>
      </c>
      <c r="D3509" s="199">
        <v>1469.79</v>
      </c>
      <c r="E3509" s="199"/>
      <c r="F3509" s="199"/>
      <c r="G3509" s="199"/>
    </row>
    <row r="3510" s="109" customFormat="1" ht="19.9" customHeight="1" spans="1:7">
      <c r="A3510" s="197" t="s">
        <v>1997</v>
      </c>
      <c r="B3510" s="198" t="s">
        <v>1998</v>
      </c>
      <c r="C3510" s="199">
        <v>140.08</v>
      </c>
      <c r="D3510" s="199">
        <v>140.08</v>
      </c>
      <c r="E3510" s="199"/>
      <c r="F3510" s="199"/>
      <c r="G3510" s="199"/>
    </row>
    <row r="3511" s="109" customFormat="1" ht="19.9" customHeight="1" spans="1:7">
      <c r="A3511" s="197" t="s">
        <v>1999</v>
      </c>
      <c r="B3511" s="198" t="s">
        <v>2000</v>
      </c>
      <c r="C3511" s="199">
        <v>45.6</v>
      </c>
      <c r="D3511" s="199">
        <v>45.6</v>
      </c>
      <c r="E3511" s="199"/>
      <c r="F3511" s="199"/>
      <c r="G3511" s="199"/>
    </row>
    <row r="3512" s="109" customFormat="1" ht="19.9" customHeight="1" spans="1:7">
      <c r="A3512" s="197" t="s">
        <v>2001</v>
      </c>
      <c r="B3512" s="198" t="s">
        <v>2002</v>
      </c>
      <c r="C3512" s="199">
        <v>268.41</v>
      </c>
      <c r="D3512" s="199">
        <v>268.41</v>
      </c>
      <c r="E3512" s="199"/>
      <c r="F3512" s="199"/>
      <c r="G3512" s="199"/>
    </row>
    <row r="3513" s="109" customFormat="1" ht="19.9" customHeight="1" spans="1:7">
      <c r="A3513" s="197" t="s">
        <v>2003</v>
      </c>
      <c r="B3513" s="198" t="s">
        <v>2004</v>
      </c>
      <c r="C3513" s="199">
        <v>131.19</v>
      </c>
      <c r="D3513" s="199">
        <v>131.19</v>
      </c>
      <c r="E3513" s="199"/>
      <c r="F3513" s="199"/>
      <c r="G3513" s="199"/>
    </row>
    <row r="3514" s="109" customFormat="1" ht="19.9" customHeight="1" spans="1:7">
      <c r="A3514" s="197" t="s">
        <v>2005</v>
      </c>
      <c r="B3514" s="198" t="s">
        <v>2006</v>
      </c>
      <c r="C3514" s="199">
        <v>17.46</v>
      </c>
      <c r="D3514" s="199">
        <v>17.46</v>
      </c>
      <c r="E3514" s="199"/>
      <c r="F3514" s="199"/>
      <c r="G3514" s="199"/>
    </row>
    <row r="3515" s="109" customFormat="1" ht="19.9" customHeight="1" spans="1:7">
      <c r="A3515" s="197" t="s">
        <v>2007</v>
      </c>
      <c r="B3515" s="198" t="s">
        <v>2008</v>
      </c>
      <c r="C3515" s="199">
        <v>5.3</v>
      </c>
      <c r="D3515" s="199">
        <v>5.3</v>
      </c>
      <c r="E3515" s="199"/>
      <c r="F3515" s="199"/>
      <c r="G3515" s="199"/>
    </row>
    <row r="3516" s="109" customFormat="1" ht="19.9" customHeight="1" spans="1:7">
      <c r="A3516" s="197" t="s">
        <v>2009</v>
      </c>
      <c r="B3516" s="198" t="s">
        <v>2010</v>
      </c>
      <c r="C3516" s="199">
        <v>204.46</v>
      </c>
      <c r="D3516" s="199">
        <v>204.46</v>
      </c>
      <c r="E3516" s="199"/>
      <c r="F3516" s="199"/>
      <c r="G3516" s="199"/>
    </row>
    <row r="3517" s="109" customFormat="1" ht="19.9" customHeight="1" spans="1:7">
      <c r="A3517" s="197" t="s">
        <v>2011</v>
      </c>
      <c r="B3517" s="198" t="s">
        <v>2012</v>
      </c>
      <c r="C3517" s="199">
        <v>16.42</v>
      </c>
      <c r="D3517" s="199">
        <v>16.42</v>
      </c>
      <c r="E3517" s="199"/>
      <c r="F3517" s="199"/>
      <c r="G3517" s="199"/>
    </row>
    <row r="3518" s="109" customFormat="1" ht="19.9" customHeight="1" spans="1:7">
      <c r="A3518" s="197" t="s">
        <v>2013</v>
      </c>
      <c r="B3518" s="198" t="s">
        <v>2014</v>
      </c>
      <c r="C3518" s="199">
        <v>112.84</v>
      </c>
      <c r="D3518" s="199">
        <v>112.84</v>
      </c>
      <c r="E3518" s="199"/>
      <c r="F3518" s="199"/>
      <c r="G3518" s="199"/>
    </row>
    <row r="3519" s="109" customFormat="1" ht="19.9" customHeight="1" spans="1:7">
      <c r="A3519" s="197" t="s">
        <v>2015</v>
      </c>
      <c r="B3519" s="198" t="s">
        <v>2016</v>
      </c>
      <c r="C3519" s="199">
        <v>280.81</v>
      </c>
      <c r="D3519" s="199"/>
      <c r="E3519" s="199"/>
      <c r="F3519" s="199"/>
      <c r="G3519" s="199">
        <v>280.81</v>
      </c>
    </row>
    <row r="3520" s="109" customFormat="1" ht="19.9" customHeight="1" spans="1:7">
      <c r="A3520" s="197" t="s">
        <v>2017</v>
      </c>
      <c r="B3520" s="198" t="s">
        <v>2018</v>
      </c>
      <c r="C3520" s="199">
        <v>13.68</v>
      </c>
      <c r="D3520" s="199"/>
      <c r="E3520" s="199"/>
      <c r="F3520" s="199"/>
      <c r="G3520" s="199">
        <v>13.68</v>
      </c>
    </row>
    <row r="3521" s="109" customFormat="1" ht="19.9" customHeight="1" spans="1:7">
      <c r="A3521" s="197" t="s">
        <v>2019</v>
      </c>
      <c r="B3521" s="198" t="s">
        <v>2020</v>
      </c>
      <c r="C3521" s="199">
        <v>3.04</v>
      </c>
      <c r="D3521" s="199"/>
      <c r="E3521" s="199"/>
      <c r="F3521" s="199"/>
      <c r="G3521" s="199">
        <v>3.04</v>
      </c>
    </row>
    <row r="3522" s="109" customFormat="1" ht="19.9" customHeight="1" spans="1:7">
      <c r="A3522" s="197" t="s">
        <v>2021</v>
      </c>
      <c r="B3522" s="198" t="s">
        <v>2022</v>
      </c>
      <c r="C3522" s="199">
        <v>6.08</v>
      </c>
      <c r="D3522" s="199"/>
      <c r="E3522" s="199"/>
      <c r="F3522" s="199"/>
      <c r="G3522" s="199">
        <v>6.08</v>
      </c>
    </row>
    <row r="3523" s="109" customFormat="1" ht="19.9" customHeight="1" spans="1:7">
      <c r="A3523" s="197" t="s">
        <v>2023</v>
      </c>
      <c r="B3523" s="198" t="s">
        <v>2024</v>
      </c>
      <c r="C3523" s="199">
        <v>3.04</v>
      </c>
      <c r="D3523" s="199"/>
      <c r="E3523" s="199"/>
      <c r="F3523" s="199"/>
      <c r="G3523" s="199">
        <v>3.04</v>
      </c>
    </row>
    <row r="3524" s="109" customFormat="1" ht="19.9" customHeight="1" spans="1:7">
      <c r="A3524" s="197" t="s">
        <v>2025</v>
      </c>
      <c r="B3524" s="198" t="s">
        <v>2026</v>
      </c>
      <c r="C3524" s="199">
        <v>19</v>
      </c>
      <c r="D3524" s="199"/>
      <c r="E3524" s="199"/>
      <c r="F3524" s="199"/>
      <c r="G3524" s="199">
        <v>19</v>
      </c>
    </row>
    <row r="3525" s="109" customFormat="1" ht="19.9" customHeight="1" spans="1:7">
      <c r="A3525" s="197" t="s">
        <v>2027</v>
      </c>
      <c r="B3525" s="198" t="s">
        <v>2028</v>
      </c>
      <c r="C3525" s="199">
        <v>2.28</v>
      </c>
      <c r="D3525" s="199"/>
      <c r="E3525" s="199"/>
      <c r="F3525" s="199"/>
      <c r="G3525" s="199">
        <v>2.28</v>
      </c>
    </row>
    <row r="3526" s="109" customFormat="1" ht="19.9" customHeight="1" spans="1:7">
      <c r="A3526" s="197" t="s">
        <v>2029</v>
      </c>
      <c r="B3526" s="198" t="s">
        <v>2030</v>
      </c>
      <c r="C3526" s="199">
        <v>29.65</v>
      </c>
      <c r="D3526" s="199"/>
      <c r="E3526" s="199"/>
      <c r="F3526" s="199"/>
      <c r="G3526" s="199">
        <v>29.65</v>
      </c>
    </row>
    <row r="3527" s="109" customFormat="1" ht="19.9" customHeight="1" spans="1:7">
      <c r="A3527" s="197" t="s">
        <v>2031</v>
      </c>
      <c r="B3527" s="198" t="s">
        <v>2032</v>
      </c>
      <c r="C3527" s="199">
        <v>59.28</v>
      </c>
      <c r="D3527" s="199"/>
      <c r="E3527" s="199"/>
      <c r="F3527" s="199"/>
      <c r="G3527" s="199">
        <v>59.28</v>
      </c>
    </row>
    <row r="3528" s="109" customFormat="1" ht="19.9" customHeight="1" spans="1:7">
      <c r="A3528" s="197" t="s">
        <v>2033</v>
      </c>
      <c r="B3528" s="198" t="s">
        <v>2034</v>
      </c>
      <c r="C3528" s="199">
        <v>3.8</v>
      </c>
      <c r="D3528" s="199"/>
      <c r="E3528" s="199"/>
      <c r="F3528" s="199"/>
      <c r="G3528" s="199">
        <v>3.8</v>
      </c>
    </row>
    <row r="3529" s="109" customFormat="1" ht="19.9" customHeight="1" spans="1:7">
      <c r="A3529" s="197" t="s">
        <v>2035</v>
      </c>
      <c r="B3529" s="198" t="s">
        <v>2036</v>
      </c>
      <c r="C3529" s="199">
        <v>3.8</v>
      </c>
      <c r="D3529" s="199"/>
      <c r="E3529" s="199"/>
      <c r="F3529" s="199"/>
      <c r="G3529" s="199">
        <v>3.8</v>
      </c>
    </row>
    <row r="3530" s="109" customFormat="1" ht="19.9" customHeight="1" spans="1:7">
      <c r="A3530" s="197" t="s">
        <v>2037</v>
      </c>
      <c r="B3530" s="198" t="s">
        <v>2038</v>
      </c>
      <c r="C3530" s="199">
        <v>4.56</v>
      </c>
      <c r="D3530" s="199"/>
      <c r="E3530" s="199"/>
      <c r="F3530" s="199"/>
      <c r="G3530" s="199">
        <v>4.56</v>
      </c>
    </row>
    <row r="3531" s="109" customFormat="1" ht="19.9" customHeight="1" spans="1:7">
      <c r="A3531" s="197" t="s">
        <v>2039</v>
      </c>
      <c r="B3531" s="198" t="s">
        <v>2040</v>
      </c>
      <c r="C3531" s="199">
        <v>3.04</v>
      </c>
      <c r="D3531" s="199"/>
      <c r="E3531" s="199"/>
      <c r="F3531" s="199"/>
      <c r="G3531" s="199">
        <v>3.04</v>
      </c>
    </row>
    <row r="3532" s="109" customFormat="1" ht="19.9" customHeight="1" spans="1:7">
      <c r="A3532" s="197" t="s">
        <v>2041</v>
      </c>
      <c r="B3532" s="198" t="s">
        <v>2042</v>
      </c>
      <c r="C3532" s="199">
        <v>3.8</v>
      </c>
      <c r="D3532" s="199"/>
      <c r="E3532" s="199"/>
      <c r="F3532" s="199"/>
      <c r="G3532" s="199">
        <v>3.8</v>
      </c>
    </row>
    <row r="3533" s="109" customFormat="1" ht="19.9" customHeight="1" spans="1:7">
      <c r="A3533" s="197" t="s">
        <v>2043</v>
      </c>
      <c r="B3533" s="198" t="s">
        <v>2044</v>
      </c>
      <c r="C3533" s="199">
        <v>37.93</v>
      </c>
      <c r="D3533" s="199"/>
      <c r="E3533" s="199"/>
      <c r="F3533" s="199"/>
      <c r="G3533" s="199">
        <v>37.93</v>
      </c>
    </row>
    <row r="3534" s="109" customFormat="1" ht="19.9" customHeight="1" spans="1:7">
      <c r="A3534" s="197" t="s">
        <v>2045</v>
      </c>
      <c r="B3534" s="198" t="s">
        <v>2046</v>
      </c>
      <c r="C3534" s="199">
        <v>0.46</v>
      </c>
      <c r="D3534" s="199"/>
      <c r="E3534" s="199"/>
      <c r="F3534" s="199"/>
      <c r="G3534" s="199">
        <v>0.46</v>
      </c>
    </row>
    <row r="3535" s="109" customFormat="1" ht="19.9" customHeight="1" spans="1:7">
      <c r="A3535" s="197" t="s">
        <v>2047</v>
      </c>
      <c r="B3535" s="198" t="s">
        <v>2048</v>
      </c>
      <c r="C3535" s="199">
        <v>57</v>
      </c>
      <c r="D3535" s="199"/>
      <c r="E3535" s="199"/>
      <c r="F3535" s="199"/>
      <c r="G3535" s="199">
        <v>57</v>
      </c>
    </row>
    <row r="3536" s="109" customFormat="1" ht="19.9" customHeight="1" spans="1:7">
      <c r="A3536" s="197" t="s">
        <v>2049</v>
      </c>
      <c r="B3536" s="198" t="s">
        <v>2050</v>
      </c>
      <c r="C3536" s="199">
        <v>30.37</v>
      </c>
      <c r="D3536" s="199"/>
      <c r="E3536" s="199"/>
      <c r="F3536" s="199"/>
      <c r="G3536" s="199">
        <v>30.37</v>
      </c>
    </row>
    <row r="3537" s="109" customFormat="1" ht="19.9" customHeight="1" spans="1:7">
      <c r="A3537" s="197" t="s">
        <v>2051</v>
      </c>
      <c r="B3537" s="198" t="s">
        <v>2052</v>
      </c>
      <c r="C3537" s="199">
        <v>15.13</v>
      </c>
      <c r="D3537" s="199"/>
      <c r="E3537" s="199">
        <v>15.13</v>
      </c>
      <c r="F3537" s="199"/>
      <c r="G3537" s="199"/>
    </row>
    <row r="3538" s="109" customFormat="1" ht="19.9" customHeight="1" spans="1:7">
      <c r="A3538" s="197" t="s">
        <v>2053</v>
      </c>
      <c r="B3538" s="198" t="s">
        <v>2054</v>
      </c>
      <c r="C3538" s="199">
        <v>2.25</v>
      </c>
      <c r="D3538" s="199"/>
      <c r="E3538" s="199">
        <v>2.25</v>
      </c>
      <c r="F3538" s="199"/>
      <c r="G3538" s="199"/>
    </row>
    <row r="3539" s="109" customFormat="1" ht="19.9" customHeight="1" spans="1:7">
      <c r="A3539" s="197" t="s">
        <v>2055</v>
      </c>
      <c r="B3539" s="198" t="s">
        <v>2056</v>
      </c>
      <c r="C3539" s="199">
        <v>5.6</v>
      </c>
      <c r="D3539" s="199"/>
      <c r="E3539" s="199">
        <v>5.6</v>
      </c>
      <c r="F3539" s="199"/>
      <c r="G3539" s="199"/>
    </row>
    <row r="3540" s="109" customFormat="1" ht="19.9" customHeight="1" spans="1:7">
      <c r="A3540" s="197" t="s">
        <v>2057</v>
      </c>
      <c r="B3540" s="198" t="s">
        <v>2058</v>
      </c>
      <c r="C3540" s="199">
        <v>7.28</v>
      </c>
      <c r="D3540" s="199"/>
      <c r="E3540" s="199">
        <v>7.28</v>
      </c>
      <c r="F3540" s="199"/>
      <c r="G3540" s="199"/>
    </row>
    <row r="3541" s="109" customFormat="1" ht="19.9" customHeight="1" spans="1:7">
      <c r="A3541" s="194" t="s">
        <v>2303</v>
      </c>
      <c r="B3541" s="195" t="s">
        <v>2304</v>
      </c>
      <c r="C3541" s="196">
        <v>1797.72</v>
      </c>
      <c r="D3541" s="196">
        <v>1636.88</v>
      </c>
      <c r="E3541" s="196">
        <v>6.9</v>
      </c>
      <c r="F3541" s="196"/>
      <c r="G3541" s="196">
        <v>153.94</v>
      </c>
    </row>
    <row r="3542" s="109" customFormat="1" ht="19.9" customHeight="1" spans="1:7">
      <c r="A3542" s="197" t="s">
        <v>1991</v>
      </c>
      <c r="B3542" s="198" t="s">
        <v>1992</v>
      </c>
      <c r="C3542" s="199">
        <v>1636.88</v>
      </c>
      <c r="D3542" s="199">
        <v>1636.88</v>
      </c>
      <c r="E3542" s="199"/>
      <c r="F3542" s="199"/>
      <c r="G3542" s="199"/>
    </row>
    <row r="3543" s="109" customFormat="1" ht="19.9" customHeight="1" spans="1:7">
      <c r="A3543" s="197" t="s">
        <v>1993</v>
      </c>
      <c r="B3543" s="198" t="s">
        <v>1994</v>
      </c>
      <c r="C3543" s="199">
        <v>190.28</v>
      </c>
      <c r="D3543" s="199">
        <v>190.28</v>
      </c>
      <c r="E3543" s="199"/>
      <c r="F3543" s="199"/>
      <c r="G3543" s="199"/>
    </row>
    <row r="3544" s="109" customFormat="1" ht="19.9" customHeight="1" spans="1:7">
      <c r="A3544" s="197" t="s">
        <v>1995</v>
      </c>
      <c r="B3544" s="198" t="s">
        <v>1996</v>
      </c>
      <c r="C3544" s="199">
        <v>856.22</v>
      </c>
      <c r="D3544" s="199">
        <v>856.22</v>
      </c>
      <c r="E3544" s="199"/>
      <c r="F3544" s="199"/>
      <c r="G3544" s="199"/>
    </row>
    <row r="3545" s="109" customFormat="1" ht="19.9" customHeight="1" spans="1:7">
      <c r="A3545" s="197" t="s">
        <v>1997</v>
      </c>
      <c r="B3545" s="198" t="s">
        <v>1998</v>
      </c>
      <c r="C3545" s="199">
        <v>84.66</v>
      </c>
      <c r="D3545" s="199">
        <v>84.66</v>
      </c>
      <c r="E3545" s="199"/>
      <c r="F3545" s="199"/>
      <c r="G3545" s="199"/>
    </row>
    <row r="3546" s="109" customFormat="1" ht="19.9" customHeight="1" spans="1:7">
      <c r="A3546" s="197" t="s">
        <v>1999</v>
      </c>
      <c r="B3546" s="198" t="s">
        <v>2000</v>
      </c>
      <c r="C3546" s="199">
        <v>26.4</v>
      </c>
      <c r="D3546" s="199">
        <v>26.4</v>
      </c>
      <c r="E3546" s="199"/>
      <c r="F3546" s="199"/>
      <c r="G3546" s="199"/>
    </row>
    <row r="3547" s="109" customFormat="1" ht="19.9" customHeight="1" spans="1:7">
      <c r="A3547" s="197" t="s">
        <v>2001</v>
      </c>
      <c r="B3547" s="198" t="s">
        <v>2002</v>
      </c>
      <c r="C3547" s="199">
        <v>162.3</v>
      </c>
      <c r="D3547" s="199">
        <v>162.3</v>
      </c>
      <c r="E3547" s="199"/>
      <c r="F3547" s="199"/>
      <c r="G3547" s="199"/>
    </row>
    <row r="3548" s="109" customFormat="1" ht="19.9" customHeight="1" spans="1:7">
      <c r="A3548" s="197" t="s">
        <v>2003</v>
      </c>
      <c r="B3548" s="198" t="s">
        <v>2004</v>
      </c>
      <c r="C3548" s="199">
        <v>79.31</v>
      </c>
      <c r="D3548" s="199">
        <v>79.31</v>
      </c>
      <c r="E3548" s="199"/>
      <c r="F3548" s="199"/>
      <c r="G3548" s="199"/>
    </row>
    <row r="3549" s="109" customFormat="1" ht="19.9" customHeight="1" spans="1:7">
      <c r="A3549" s="197" t="s">
        <v>2005</v>
      </c>
      <c r="B3549" s="198" t="s">
        <v>2006</v>
      </c>
      <c r="C3549" s="199">
        <v>12.8</v>
      </c>
      <c r="D3549" s="199">
        <v>12.8</v>
      </c>
      <c r="E3549" s="199"/>
      <c r="F3549" s="199"/>
      <c r="G3549" s="199"/>
    </row>
    <row r="3550" s="109" customFormat="1" ht="19.9" customHeight="1" spans="1:7">
      <c r="A3550" s="197" t="s">
        <v>2007</v>
      </c>
      <c r="B3550" s="198" t="s">
        <v>2008</v>
      </c>
      <c r="C3550" s="199">
        <v>2.98</v>
      </c>
      <c r="D3550" s="199">
        <v>2.98</v>
      </c>
      <c r="E3550" s="199"/>
      <c r="F3550" s="199"/>
      <c r="G3550" s="199"/>
    </row>
    <row r="3551" s="109" customFormat="1" ht="19.9" customHeight="1" spans="1:7">
      <c r="A3551" s="197" t="s">
        <v>2009</v>
      </c>
      <c r="B3551" s="198" t="s">
        <v>2010</v>
      </c>
      <c r="C3551" s="199">
        <v>123.6</v>
      </c>
      <c r="D3551" s="199">
        <v>123.6</v>
      </c>
      <c r="E3551" s="199"/>
      <c r="F3551" s="199"/>
      <c r="G3551" s="199"/>
    </row>
    <row r="3552" s="109" customFormat="1" ht="19.9" customHeight="1" spans="1:7">
      <c r="A3552" s="197" t="s">
        <v>2011</v>
      </c>
      <c r="B3552" s="198" t="s">
        <v>2012</v>
      </c>
      <c r="C3552" s="199">
        <v>9.5</v>
      </c>
      <c r="D3552" s="199">
        <v>9.5</v>
      </c>
      <c r="E3552" s="199"/>
      <c r="F3552" s="199"/>
      <c r="G3552" s="199"/>
    </row>
    <row r="3553" s="109" customFormat="1" ht="19.9" customHeight="1" spans="1:7">
      <c r="A3553" s="197" t="s">
        <v>2013</v>
      </c>
      <c r="B3553" s="198" t="s">
        <v>2014</v>
      </c>
      <c r="C3553" s="199">
        <v>88.83</v>
      </c>
      <c r="D3553" s="199">
        <v>88.83</v>
      </c>
      <c r="E3553" s="199"/>
      <c r="F3553" s="199"/>
      <c r="G3553" s="199"/>
    </row>
    <row r="3554" s="109" customFormat="1" ht="19.9" customHeight="1" spans="1:7">
      <c r="A3554" s="197" t="s">
        <v>2015</v>
      </c>
      <c r="B3554" s="198" t="s">
        <v>2016</v>
      </c>
      <c r="C3554" s="199">
        <v>153.94</v>
      </c>
      <c r="D3554" s="199"/>
      <c r="E3554" s="199"/>
      <c r="F3554" s="199"/>
      <c r="G3554" s="199">
        <v>153.94</v>
      </c>
    </row>
    <row r="3555" s="109" customFormat="1" ht="19.9" customHeight="1" spans="1:7">
      <c r="A3555" s="197" t="s">
        <v>2017</v>
      </c>
      <c r="B3555" s="198" t="s">
        <v>2018</v>
      </c>
      <c r="C3555" s="199">
        <v>7.92</v>
      </c>
      <c r="D3555" s="199"/>
      <c r="E3555" s="199"/>
      <c r="F3555" s="199"/>
      <c r="G3555" s="199">
        <v>7.92</v>
      </c>
    </row>
    <row r="3556" s="109" customFormat="1" ht="19.9" customHeight="1" spans="1:7">
      <c r="A3556" s="197" t="s">
        <v>2019</v>
      </c>
      <c r="B3556" s="198" t="s">
        <v>2020</v>
      </c>
      <c r="C3556" s="199">
        <v>1.76</v>
      </c>
      <c r="D3556" s="199"/>
      <c r="E3556" s="199"/>
      <c r="F3556" s="199"/>
      <c r="G3556" s="199">
        <v>1.76</v>
      </c>
    </row>
    <row r="3557" s="109" customFormat="1" ht="19.9" customHeight="1" spans="1:7">
      <c r="A3557" s="197" t="s">
        <v>2021</v>
      </c>
      <c r="B3557" s="198" t="s">
        <v>2022</v>
      </c>
      <c r="C3557" s="199">
        <v>3.52</v>
      </c>
      <c r="D3557" s="199"/>
      <c r="E3557" s="199"/>
      <c r="F3557" s="199"/>
      <c r="G3557" s="199">
        <v>3.52</v>
      </c>
    </row>
    <row r="3558" s="109" customFormat="1" ht="19.9" customHeight="1" spans="1:7">
      <c r="A3558" s="197" t="s">
        <v>2023</v>
      </c>
      <c r="B3558" s="198" t="s">
        <v>2024</v>
      </c>
      <c r="C3558" s="199">
        <v>1.76</v>
      </c>
      <c r="D3558" s="199"/>
      <c r="E3558" s="199"/>
      <c r="F3558" s="199"/>
      <c r="G3558" s="199">
        <v>1.76</v>
      </c>
    </row>
    <row r="3559" s="109" customFormat="1" ht="19.9" customHeight="1" spans="1:7">
      <c r="A3559" s="197" t="s">
        <v>2025</v>
      </c>
      <c r="B3559" s="198" t="s">
        <v>2026</v>
      </c>
      <c r="C3559" s="199">
        <v>11</v>
      </c>
      <c r="D3559" s="199"/>
      <c r="E3559" s="199"/>
      <c r="F3559" s="199"/>
      <c r="G3559" s="199">
        <v>11</v>
      </c>
    </row>
    <row r="3560" s="109" customFormat="1" ht="19.9" customHeight="1" spans="1:7">
      <c r="A3560" s="197" t="s">
        <v>2027</v>
      </c>
      <c r="B3560" s="198" t="s">
        <v>2028</v>
      </c>
      <c r="C3560" s="199">
        <v>1.32</v>
      </c>
      <c r="D3560" s="199"/>
      <c r="E3560" s="199"/>
      <c r="F3560" s="199"/>
      <c r="G3560" s="199">
        <v>1.32</v>
      </c>
    </row>
    <row r="3561" s="109" customFormat="1" ht="19.9" customHeight="1" spans="1:7">
      <c r="A3561" s="197" t="s">
        <v>2029</v>
      </c>
      <c r="B3561" s="198" t="s">
        <v>2030</v>
      </c>
      <c r="C3561" s="199">
        <v>5.77</v>
      </c>
      <c r="D3561" s="199"/>
      <c r="E3561" s="199"/>
      <c r="F3561" s="199"/>
      <c r="G3561" s="199">
        <v>5.77</v>
      </c>
    </row>
    <row r="3562" s="109" customFormat="1" ht="19.9" customHeight="1" spans="1:7">
      <c r="A3562" s="197" t="s">
        <v>2031</v>
      </c>
      <c r="B3562" s="198" t="s">
        <v>2032</v>
      </c>
      <c r="C3562" s="199">
        <v>34.32</v>
      </c>
      <c r="D3562" s="199"/>
      <c r="E3562" s="199"/>
      <c r="F3562" s="199"/>
      <c r="G3562" s="199">
        <v>34.32</v>
      </c>
    </row>
    <row r="3563" s="109" customFormat="1" ht="19.9" customHeight="1" spans="1:7">
      <c r="A3563" s="197" t="s">
        <v>2033</v>
      </c>
      <c r="B3563" s="198" t="s">
        <v>2034</v>
      </c>
      <c r="C3563" s="199">
        <v>2.2</v>
      </c>
      <c r="D3563" s="199"/>
      <c r="E3563" s="199"/>
      <c r="F3563" s="199"/>
      <c r="G3563" s="199">
        <v>2.2</v>
      </c>
    </row>
    <row r="3564" s="109" customFormat="1" ht="19.9" customHeight="1" spans="1:7">
      <c r="A3564" s="197" t="s">
        <v>2035</v>
      </c>
      <c r="B3564" s="198" t="s">
        <v>2036</v>
      </c>
      <c r="C3564" s="199">
        <v>2.2</v>
      </c>
      <c r="D3564" s="199"/>
      <c r="E3564" s="199"/>
      <c r="F3564" s="199"/>
      <c r="G3564" s="199">
        <v>2.2</v>
      </c>
    </row>
    <row r="3565" s="109" customFormat="1" ht="19.9" customHeight="1" spans="1:7">
      <c r="A3565" s="197" t="s">
        <v>2037</v>
      </c>
      <c r="B3565" s="198" t="s">
        <v>2038</v>
      </c>
      <c r="C3565" s="199">
        <v>2.64</v>
      </c>
      <c r="D3565" s="199"/>
      <c r="E3565" s="199"/>
      <c r="F3565" s="199"/>
      <c r="G3565" s="199">
        <v>2.64</v>
      </c>
    </row>
    <row r="3566" s="109" customFormat="1" ht="19.9" customHeight="1" spans="1:7">
      <c r="A3566" s="197" t="s">
        <v>2039</v>
      </c>
      <c r="B3566" s="198" t="s">
        <v>2040</v>
      </c>
      <c r="C3566" s="199">
        <v>1.76</v>
      </c>
      <c r="D3566" s="199"/>
      <c r="E3566" s="199"/>
      <c r="F3566" s="199"/>
      <c r="G3566" s="199">
        <v>1.76</v>
      </c>
    </row>
    <row r="3567" s="109" customFormat="1" ht="19.9" customHeight="1" spans="1:7">
      <c r="A3567" s="197" t="s">
        <v>2041</v>
      </c>
      <c r="B3567" s="198" t="s">
        <v>2042</v>
      </c>
      <c r="C3567" s="199">
        <v>2.2</v>
      </c>
      <c r="D3567" s="199"/>
      <c r="E3567" s="199"/>
      <c r="F3567" s="199"/>
      <c r="G3567" s="199">
        <v>2.2</v>
      </c>
    </row>
    <row r="3568" s="109" customFormat="1" ht="19.9" customHeight="1" spans="1:7">
      <c r="A3568" s="197" t="s">
        <v>2043</v>
      </c>
      <c r="B3568" s="198" t="s">
        <v>2044</v>
      </c>
      <c r="C3568" s="199">
        <v>22.33</v>
      </c>
      <c r="D3568" s="199"/>
      <c r="E3568" s="199"/>
      <c r="F3568" s="199"/>
      <c r="G3568" s="199">
        <v>22.33</v>
      </c>
    </row>
    <row r="3569" s="109" customFormat="1" ht="19.9" customHeight="1" spans="1:7">
      <c r="A3569" s="197" t="s">
        <v>2045</v>
      </c>
      <c r="B3569" s="198" t="s">
        <v>2046</v>
      </c>
      <c r="C3569" s="199">
        <v>0.26</v>
      </c>
      <c r="D3569" s="199"/>
      <c r="E3569" s="199"/>
      <c r="F3569" s="199"/>
      <c r="G3569" s="199">
        <v>0.26</v>
      </c>
    </row>
    <row r="3570" s="109" customFormat="1" ht="19.9" customHeight="1" spans="1:7">
      <c r="A3570" s="197" t="s">
        <v>2047</v>
      </c>
      <c r="B3570" s="198" t="s">
        <v>2048</v>
      </c>
      <c r="C3570" s="199">
        <v>33</v>
      </c>
      <c r="D3570" s="199"/>
      <c r="E3570" s="199"/>
      <c r="F3570" s="199"/>
      <c r="G3570" s="199">
        <v>33</v>
      </c>
    </row>
    <row r="3571" s="109" customFormat="1" ht="19.9" customHeight="1" spans="1:7">
      <c r="A3571" s="197" t="s">
        <v>2049</v>
      </c>
      <c r="B3571" s="198" t="s">
        <v>2050</v>
      </c>
      <c r="C3571" s="199">
        <v>19.98</v>
      </c>
      <c r="D3571" s="199"/>
      <c r="E3571" s="199"/>
      <c r="F3571" s="199"/>
      <c r="G3571" s="199">
        <v>19.98</v>
      </c>
    </row>
    <row r="3572" s="109" customFormat="1" ht="19.9" customHeight="1" spans="1:7">
      <c r="A3572" s="197" t="s">
        <v>2051</v>
      </c>
      <c r="B3572" s="198" t="s">
        <v>2052</v>
      </c>
      <c r="C3572" s="199">
        <v>6.9</v>
      </c>
      <c r="D3572" s="199"/>
      <c r="E3572" s="199">
        <v>6.9</v>
      </c>
      <c r="F3572" s="199"/>
      <c r="G3572" s="199"/>
    </row>
    <row r="3573" s="109" customFormat="1" ht="19.9" customHeight="1" spans="1:7">
      <c r="A3573" s="197" t="s">
        <v>2055</v>
      </c>
      <c r="B3573" s="198" t="s">
        <v>2056</v>
      </c>
      <c r="C3573" s="199">
        <v>3</v>
      </c>
      <c r="D3573" s="199"/>
      <c r="E3573" s="199">
        <v>3</v>
      </c>
      <c r="F3573" s="199"/>
      <c r="G3573" s="199"/>
    </row>
    <row r="3574" s="109" customFormat="1" ht="19.9" customHeight="1" spans="1:7">
      <c r="A3574" s="197" t="s">
        <v>2057</v>
      </c>
      <c r="B3574" s="198" t="s">
        <v>2058</v>
      </c>
      <c r="C3574" s="199">
        <v>3.9</v>
      </c>
      <c r="D3574" s="199"/>
      <c r="E3574" s="199">
        <v>3.9</v>
      </c>
      <c r="F3574" s="199"/>
      <c r="G3574" s="199"/>
    </row>
    <row r="3575" s="109" customFormat="1" ht="19.9" customHeight="1" spans="1:7">
      <c r="A3575" s="194" t="s">
        <v>2305</v>
      </c>
      <c r="B3575" s="195" t="s">
        <v>2306</v>
      </c>
      <c r="C3575" s="196">
        <v>1601.76</v>
      </c>
      <c r="D3575" s="196">
        <v>1481.58</v>
      </c>
      <c r="E3575" s="196">
        <v>6.64</v>
      </c>
      <c r="F3575" s="196"/>
      <c r="G3575" s="196">
        <v>113.54</v>
      </c>
    </row>
    <row r="3576" s="109" customFormat="1" ht="19.9" customHeight="1" spans="1:7">
      <c r="A3576" s="197" t="s">
        <v>1991</v>
      </c>
      <c r="B3576" s="198" t="s">
        <v>1992</v>
      </c>
      <c r="C3576" s="199">
        <v>1481.58</v>
      </c>
      <c r="D3576" s="199">
        <v>1481.58</v>
      </c>
      <c r="E3576" s="199"/>
      <c r="F3576" s="199"/>
      <c r="G3576" s="199"/>
    </row>
    <row r="3577" s="109" customFormat="1" ht="19.9" customHeight="1" spans="1:7">
      <c r="A3577" s="197" t="s">
        <v>1993</v>
      </c>
      <c r="B3577" s="198" t="s">
        <v>1994</v>
      </c>
      <c r="C3577" s="199">
        <v>171.34</v>
      </c>
      <c r="D3577" s="199">
        <v>171.34</v>
      </c>
      <c r="E3577" s="199"/>
      <c r="F3577" s="199"/>
      <c r="G3577" s="199"/>
    </row>
    <row r="3578" s="109" customFormat="1" ht="19.9" customHeight="1" spans="1:7">
      <c r="A3578" s="197" t="s">
        <v>1995</v>
      </c>
      <c r="B3578" s="198" t="s">
        <v>1996</v>
      </c>
      <c r="C3578" s="199">
        <v>766.22</v>
      </c>
      <c r="D3578" s="199">
        <v>766.22</v>
      </c>
      <c r="E3578" s="199"/>
      <c r="F3578" s="199"/>
      <c r="G3578" s="199"/>
    </row>
    <row r="3579" s="109" customFormat="1" ht="19.9" customHeight="1" spans="1:7">
      <c r="A3579" s="197" t="s">
        <v>1997</v>
      </c>
      <c r="B3579" s="198" t="s">
        <v>1998</v>
      </c>
      <c r="C3579" s="199">
        <v>76.96</v>
      </c>
      <c r="D3579" s="199">
        <v>76.96</v>
      </c>
      <c r="E3579" s="199"/>
      <c r="F3579" s="199"/>
      <c r="G3579" s="199"/>
    </row>
    <row r="3580" s="109" customFormat="1" ht="19.9" customHeight="1" spans="1:7">
      <c r="A3580" s="197" t="s">
        <v>1999</v>
      </c>
      <c r="B3580" s="198" t="s">
        <v>2000</v>
      </c>
      <c r="C3580" s="199">
        <v>22.2</v>
      </c>
      <c r="D3580" s="199">
        <v>22.2</v>
      </c>
      <c r="E3580" s="199"/>
      <c r="F3580" s="199"/>
      <c r="G3580" s="199"/>
    </row>
    <row r="3581" s="109" customFormat="1" ht="19.9" customHeight="1" spans="1:7">
      <c r="A3581" s="197" t="s">
        <v>2001</v>
      </c>
      <c r="B3581" s="198" t="s">
        <v>2002</v>
      </c>
      <c r="C3581" s="199">
        <v>144.79</v>
      </c>
      <c r="D3581" s="199">
        <v>144.79</v>
      </c>
      <c r="E3581" s="199"/>
      <c r="F3581" s="199"/>
      <c r="G3581" s="199"/>
    </row>
    <row r="3582" s="109" customFormat="1" ht="19.9" customHeight="1" spans="1:7">
      <c r="A3582" s="197" t="s">
        <v>2003</v>
      </c>
      <c r="B3582" s="198" t="s">
        <v>2004</v>
      </c>
      <c r="C3582" s="199">
        <v>70.69</v>
      </c>
      <c r="D3582" s="199">
        <v>70.69</v>
      </c>
      <c r="E3582" s="199"/>
      <c r="F3582" s="199"/>
      <c r="G3582" s="199"/>
    </row>
    <row r="3583" s="109" customFormat="1" ht="19.9" customHeight="1" spans="1:7">
      <c r="A3583" s="197" t="s">
        <v>2005</v>
      </c>
      <c r="B3583" s="198" t="s">
        <v>2006</v>
      </c>
      <c r="C3583" s="199">
        <v>17.42</v>
      </c>
      <c r="D3583" s="199">
        <v>17.42</v>
      </c>
      <c r="E3583" s="199"/>
      <c r="F3583" s="199"/>
      <c r="G3583" s="199"/>
    </row>
    <row r="3584" s="109" customFormat="1" ht="19.9" customHeight="1" spans="1:7">
      <c r="A3584" s="197" t="s">
        <v>2007</v>
      </c>
      <c r="B3584" s="198" t="s">
        <v>2008</v>
      </c>
      <c r="C3584" s="199">
        <v>1.03</v>
      </c>
      <c r="D3584" s="199">
        <v>1.03</v>
      </c>
      <c r="E3584" s="199"/>
      <c r="F3584" s="199"/>
      <c r="G3584" s="199"/>
    </row>
    <row r="3585" s="109" customFormat="1" ht="19.9" customHeight="1" spans="1:7">
      <c r="A3585" s="197" t="s">
        <v>2009</v>
      </c>
      <c r="B3585" s="198" t="s">
        <v>2010</v>
      </c>
      <c r="C3585" s="199">
        <v>110.16</v>
      </c>
      <c r="D3585" s="199">
        <v>110.16</v>
      </c>
      <c r="E3585" s="199"/>
      <c r="F3585" s="199"/>
      <c r="G3585" s="199"/>
    </row>
    <row r="3586" s="109" customFormat="1" ht="19.9" customHeight="1" spans="1:7">
      <c r="A3586" s="197" t="s">
        <v>2011</v>
      </c>
      <c r="B3586" s="198" t="s">
        <v>2012</v>
      </c>
      <c r="C3586" s="199">
        <v>7.99</v>
      </c>
      <c r="D3586" s="199">
        <v>7.99</v>
      </c>
      <c r="E3586" s="199"/>
      <c r="F3586" s="199"/>
      <c r="G3586" s="199"/>
    </row>
    <row r="3587" s="109" customFormat="1" ht="19.9" customHeight="1" spans="1:7">
      <c r="A3587" s="197" t="s">
        <v>2013</v>
      </c>
      <c r="B3587" s="198" t="s">
        <v>2014</v>
      </c>
      <c r="C3587" s="199">
        <v>92.78</v>
      </c>
      <c r="D3587" s="199">
        <v>92.78</v>
      </c>
      <c r="E3587" s="199"/>
      <c r="F3587" s="199"/>
      <c r="G3587" s="199"/>
    </row>
    <row r="3588" s="109" customFormat="1" ht="19.9" customHeight="1" spans="1:7">
      <c r="A3588" s="197" t="s">
        <v>2015</v>
      </c>
      <c r="B3588" s="198" t="s">
        <v>2016</v>
      </c>
      <c r="C3588" s="199">
        <v>113.54</v>
      </c>
      <c r="D3588" s="199"/>
      <c r="E3588" s="199"/>
      <c r="F3588" s="199"/>
      <c r="G3588" s="199">
        <v>113.54</v>
      </c>
    </row>
    <row r="3589" s="109" customFormat="1" ht="19.9" customHeight="1" spans="1:7">
      <c r="A3589" s="197" t="s">
        <v>2017</v>
      </c>
      <c r="B3589" s="198" t="s">
        <v>2018</v>
      </c>
      <c r="C3589" s="199">
        <v>6.66</v>
      </c>
      <c r="D3589" s="199"/>
      <c r="E3589" s="199"/>
      <c r="F3589" s="199"/>
      <c r="G3589" s="199">
        <v>6.66</v>
      </c>
    </row>
    <row r="3590" s="109" customFormat="1" ht="19.9" customHeight="1" spans="1:7">
      <c r="A3590" s="197" t="s">
        <v>2019</v>
      </c>
      <c r="B3590" s="198" t="s">
        <v>2020</v>
      </c>
      <c r="C3590" s="199">
        <v>1.48</v>
      </c>
      <c r="D3590" s="199"/>
      <c r="E3590" s="199"/>
      <c r="F3590" s="199"/>
      <c r="G3590" s="199">
        <v>1.48</v>
      </c>
    </row>
    <row r="3591" s="109" customFormat="1" ht="19.9" customHeight="1" spans="1:7">
      <c r="A3591" s="197" t="s">
        <v>2021</v>
      </c>
      <c r="B3591" s="198" t="s">
        <v>2022</v>
      </c>
      <c r="C3591" s="199">
        <v>2.96</v>
      </c>
      <c r="D3591" s="199"/>
      <c r="E3591" s="199"/>
      <c r="F3591" s="199"/>
      <c r="G3591" s="199">
        <v>2.96</v>
      </c>
    </row>
    <row r="3592" s="109" customFormat="1" ht="19.9" customHeight="1" spans="1:7">
      <c r="A3592" s="197" t="s">
        <v>2023</v>
      </c>
      <c r="B3592" s="198" t="s">
        <v>2024</v>
      </c>
      <c r="C3592" s="199">
        <v>1.48</v>
      </c>
      <c r="D3592" s="199"/>
      <c r="E3592" s="199"/>
      <c r="F3592" s="199"/>
      <c r="G3592" s="199">
        <v>1.48</v>
      </c>
    </row>
    <row r="3593" s="109" customFormat="1" ht="19.9" customHeight="1" spans="1:7">
      <c r="A3593" s="197" t="s">
        <v>2025</v>
      </c>
      <c r="B3593" s="198" t="s">
        <v>2026</v>
      </c>
      <c r="C3593" s="199">
        <v>9.25</v>
      </c>
      <c r="D3593" s="199"/>
      <c r="E3593" s="199"/>
      <c r="F3593" s="199"/>
      <c r="G3593" s="199">
        <v>9.25</v>
      </c>
    </row>
    <row r="3594" s="109" customFormat="1" ht="19.9" customHeight="1" spans="1:7">
      <c r="A3594" s="197" t="s">
        <v>2027</v>
      </c>
      <c r="B3594" s="198" t="s">
        <v>2028</v>
      </c>
      <c r="C3594" s="199">
        <v>1.11</v>
      </c>
      <c r="D3594" s="199"/>
      <c r="E3594" s="199"/>
      <c r="F3594" s="199"/>
      <c r="G3594" s="199">
        <v>1.11</v>
      </c>
    </row>
    <row r="3595" s="109" customFormat="1" ht="19.9" customHeight="1" spans="1:7">
      <c r="A3595" s="197" t="s">
        <v>2031</v>
      </c>
      <c r="B3595" s="198" t="s">
        <v>2032</v>
      </c>
      <c r="C3595" s="199">
        <v>28.86</v>
      </c>
      <c r="D3595" s="199"/>
      <c r="E3595" s="199"/>
      <c r="F3595" s="199"/>
      <c r="G3595" s="199">
        <v>28.86</v>
      </c>
    </row>
    <row r="3596" s="109" customFormat="1" ht="19.9" customHeight="1" spans="1:7">
      <c r="A3596" s="197" t="s">
        <v>2033</v>
      </c>
      <c r="B3596" s="198" t="s">
        <v>2034</v>
      </c>
      <c r="C3596" s="199">
        <v>1.85</v>
      </c>
      <c r="D3596" s="199"/>
      <c r="E3596" s="199"/>
      <c r="F3596" s="199"/>
      <c r="G3596" s="199">
        <v>1.85</v>
      </c>
    </row>
    <row r="3597" s="109" customFormat="1" ht="19.9" customHeight="1" spans="1:7">
      <c r="A3597" s="197" t="s">
        <v>2035</v>
      </c>
      <c r="B3597" s="198" t="s">
        <v>2036</v>
      </c>
      <c r="C3597" s="199">
        <v>1.85</v>
      </c>
      <c r="D3597" s="199"/>
      <c r="E3597" s="199"/>
      <c r="F3597" s="199"/>
      <c r="G3597" s="199">
        <v>1.85</v>
      </c>
    </row>
    <row r="3598" s="109" customFormat="1" ht="19.9" customHeight="1" spans="1:7">
      <c r="A3598" s="197" t="s">
        <v>2037</v>
      </c>
      <c r="B3598" s="198" t="s">
        <v>2038</v>
      </c>
      <c r="C3598" s="199">
        <v>2.22</v>
      </c>
      <c r="D3598" s="199"/>
      <c r="E3598" s="199"/>
      <c r="F3598" s="199"/>
      <c r="G3598" s="199">
        <v>2.22</v>
      </c>
    </row>
    <row r="3599" s="109" customFormat="1" ht="19.9" customHeight="1" spans="1:7">
      <c r="A3599" s="197" t="s">
        <v>2039</v>
      </c>
      <c r="B3599" s="198" t="s">
        <v>2040</v>
      </c>
      <c r="C3599" s="199">
        <v>1.48</v>
      </c>
      <c r="D3599" s="199"/>
      <c r="E3599" s="199"/>
      <c r="F3599" s="199"/>
      <c r="G3599" s="199">
        <v>1.48</v>
      </c>
    </row>
    <row r="3600" s="109" customFormat="1" ht="19.9" customHeight="1" spans="1:7">
      <c r="A3600" s="197" t="s">
        <v>2041</v>
      </c>
      <c r="B3600" s="198" t="s">
        <v>2042</v>
      </c>
      <c r="C3600" s="199">
        <v>1.85</v>
      </c>
      <c r="D3600" s="199"/>
      <c r="E3600" s="199"/>
      <c r="F3600" s="199"/>
      <c r="G3600" s="199">
        <v>1.85</v>
      </c>
    </row>
    <row r="3601" s="109" customFormat="1" ht="19.9" customHeight="1" spans="1:7">
      <c r="A3601" s="197" t="s">
        <v>2043</v>
      </c>
      <c r="B3601" s="198" t="s">
        <v>2044</v>
      </c>
      <c r="C3601" s="199">
        <v>20.02</v>
      </c>
      <c r="D3601" s="199"/>
      <c r="E3601" s="199"/>
      <c r="F3601" s="199"/>
      <c r="G3601" s="199">
        <v>20.02</v>
      </c>
    </row>
    <row r="3602" s="109" customFormat="1" ht="19.9" customHeight="1" spans="1:7">
      <c r="A3602" s="197" t="s">
        <v>2045</v>
      </c>
      <c r="B3602" s="198" t="s">
        <v>2046</v>
      </c>
      <c r="C3602" s="199">
        <v>0.22</v>
      </c>
      <c r="D3602" s="199"/>
      <c r="E3602" s="199"/>
      <c r="F3602" s="199"/>
      <c r="G3602" s="199">
        <v>0.22</v>
      </c>
    </row>
    <row r="3603" s="109" customFormat="1" ht="19.9" customHeight="1" spans="1:7">
      <c r="A3603" s="197" t="s">
        <v>2047</v>
      </c>
      <c r="B3603" s="198" t="s">
        <v>2048</v>
      </c>
      <c r="C3603" s="199">
        <v>27.75</v>
      </c>
      <c r="D3603" s="199"/>
      <c r="E3603" s="199"/>
      <c r="F3603" s="199"/>
      <c r="G3603" s="199">
        <v>27.75</v>
      </c>
    </row>
    <row r="3604" s="109" customFormat="1" ht="19.9" customHeight="1" spans="1:7">
      <c r="A3604" s="197" t="s">
        <v>2049</v>
      </c>
      <c r="B3604" s="198" t="s">
        <v>2050</v>
      </c>
      <c r="C3604" s="199">
        <v>4.5</v>
      </c>
      <c r="D3604" s="199"/>
      <c r="E3604" s="199"/>
      <c r="F3604" s="199"/>
      <c r="G3604" s="199">
        <v>4.5</v>
      </c>
    </row>
    <row r="3605" s="109" customFormat="1" ht="19.9" customHeight="1" spans="1:7">
      <c r="A3605" s="197" t="s">
        <v>2051</v>
      </c>
      <c r="B3605" s="198" t="s">
        <v>2052</v>
      </c>
      <c r="C3605" s="199">
        <v>6.64</v>
      </c>
      <c r="D3605" s="199"/>
      <c r="E3605" s="199">
        <v>6.64</v>
      </c>
      <c r="F3605" s="199"/>
      <c r="G3605" s="199"/>
    </row>
    <row r="3606" s="109" customFormat="1" ht="19.9" customHeight="1" spans="1:7">
      <c r="A3606" s="197" t="s">
        <v>2053</v>
      </c>
      <c r="B3606" s="198" t="s">
        <v>2054</v>
      </c>
      <c r="C3606" s="199">
        <v>1.12</v>
      </c>
      <c r="D3606" s="199"/>
      <c r="E3606" s="199">
        <v>1.12</v>
      </c>
      <c r="F3606" s="199"/>
      <c r="G3606" s="199"/>
    </row>
    <row r="3607" s="109" customFormat="1" ht="19.9" customHeight="1" spans="1:7">
      <c r="A3607" s="197" t="s">
        <v>2055</v>
      </c>
      <c r="B3607" s="198" t="s">
        <v>2056</v>
      </c>
      <c r="C3607" s="199">
        <v>2.4</v>
      </c>
      <c r="D3607" s="199"/>
      <c r="E3607" s="199">
        <v>2.4</v>
      </c>
      <c r="F3607" s="199"/>
      <c r="G3607" s="199"/>
    </row>
    <row r="3608" s="109" customFormat="1" ht="19.9" customHeight="1" spans="1:7">
      <c r="A3608" s="197" t="s">
        <v>2057</v>
      </c>
      <c r="B3608" s="198" t="s">
        <v>2058</v>
      </c>
      <c r="C3608" s="199">
        <v>3.12</v>
      </c>
      <c r="D3608" s="199"/>
      <c r="E3608" s="199">
        <v>3.12</v>
      </c>
      <c r="F3608" s="199"/>
      <c r="G3608" s="199"/>
    </row>
    <row r="3609" s="109" customFormat="1" ht="19.9" customHeight="1" spans="1:7">
      <c r="A3609" s="194" t="s">
        <v>2307</v>
      </c>
      <c r="B3609" s="195" t="s">
        <v>2308</v>
      </c>
      <c r="C3609" s="196">
        <v>2319.19</v>
      </c>
      <c r="D3609" s="196">
        <v>2111.42</v>
      </c>
      <c r="E3609" s="196">
        <v>27.99</v>
      </c>
      <c r="F3609" s="196"/>
      <c r="G3609" s="196">
        <v>179.78</v>
      </c>
    </row>
    <row r="3610" s="109" customFormat="1" ht="19.9" customHeight="1" spans="1:7">
      <c r="A3610" s="197" t="s">
        <v>1991</v>
      </c>
      <c r="B3610" s="198" t="s">
        <v>1992</v>
      </c>
      <c r="C3610" s="199">
        <v>2111.42</v>
      </c>
      <c r="D3610" s="199">
        <v>2111.42</v>
      </c>
      <c r="E3610" s="199"/>
      <c r="F3610" s="199"/>
      <c r="G3610" s="199"/>
    </row>
    <row r="3611" s="109" customFormat="1" ht="19.9" customHeight="1" spans="1:7">
      <c r="A3611" s="197" t="s">
        <v>1993</v>
      </c>
      <c r="B3611" s="198" t="s">
        <v>1994</v>
      </c>
      <c r="C3611" s="199">
        <v>240.06</v>
      </c>
      <c r="D3611" s="199">
        <v>240.06</v>
      </c>
      <c r="E3611" s="199"/>
      <c r="F3611" s="199"/>
      <c r="G3611" s="199"/>
    </row>
    <row r="3612" s="109" customFormat="1" ht="19.9" customHeight="1" spans="1:7">
      <c r="A3612" s="197" t="s">
        <v>1995</v>
      </c>
      <c r="B3612" s="198" t="s">
        <v>1996</v>
      </c>
      <c r="C3612" s="199">
        <v>1141.46</v>
      </c>
      <c r="D3612" s="199">
        <v>1141.46</v>
      </c>
      <c r="E3612" s="199"/>
      <c r="F3612" s="199"/>
      <c r="G3612" s="199"/>
    </row>
    <row r="3613" s="109" customFormat="1" ht="19.9" customHeight="1" spans="1:7">
      <c r="A3613" s="197" t="s">
        <v>1997</v>
      </c>
      <c r="B3613" s="198" t="s">
        <v>1998</v>
      </c>
      <c r="C3613" s="199">
        <v>110.99</v>
      </c>
      <c r="D3613" s="199">
        <v>110.99</v>
      </c>
      <c r="E3613" s="199"/>
      <c r="F3613" s="199"/>
      <c r="G3613" s="199"/>
    </row>
    <row r="3614" s="109" customFormat="1" ht="19.9" customHeight="1" spans="1:7">
      <c r="A3614" s="197" t="s">
        <v>1999</v>
      </c>
      <c r="B3614" s="198" t="s">
        <v>2000</v>
      </c>
      <c r="C3614" s="199">
        <v>40.33</v>
      </c>
      <c r="D3614" s="199">
        <v>40.33</v>
      </c>
      <c r="E3614" s="199"/>
      <c r="F3614" s="199"/>
      <c r="G3614" s="199"/>
    </row>
    <row r="3615" s="109" customFormat="1" ht="19.9" customHeight="1" spans="1:7">
      <c r="A3615" s="197" t="s">
        <v>2001</v>
      </c>
      <c r="B3615" s="198" t="s">
        <v>2002</v>
      </c>
      <c r="C3615" s="199">
        <v>212.86</v>
      </c>
      <c r="D3615" s="199">
        <v>212.86</v>
      </c>
      <c r="E3615" s="199"/>
      <c r="F3615" s="199"/>
      <c r="G3615" s="199"/>
    </row>
    <row r="3616" s="109" customFormat="1" ht="19.9" customHeight="1" spans="1:7">
      <c r="A3616" s="197" t="s">
        <v>2003</v>
      </c>
      <c r="B3616" s="198" t="s">
        <v>2004</v>
      </c>
      <c r="C3616" s="199">
        <v>104.01</v>
      </c>
      <c r="D3616" s="199">
        <v>104.01</v>
      </c>
      <c r="E3616" s="199"/>
      <c r="F3616" s="199"/>
      <c r="G3616" s="199"/>
    </row>
    <row r="3617" s="109" customFormat="1" ht="19.9" customHeight="1" spans="1:7">
      <c r="A3617" s="197" t="s">
        <v>2007</v>
      </c>
      <c r="B3617" s="198" t="s">
        <v>2008</v>
      </c>
      <c r="C3617" s="199">
        <v>8.1</v>
      </c>
      <c r="D3617" s="199">
        <v>8.1</v>
      </c>
      <c r="E3617" s="199"/>
      <c r="F3617" s="199"/>
      <c r="G3617" s="199"/>
    </row>
    <row r="3618" s="109" customFormat="1" ht="19.9" customHeight="1" spans="1:7">
      <c r="A3618" s="197" t="s">
        <v>2009</v>
      </c>
      <c r="B3618" s="198" t="s">
        <v>2010</v>
      </c>
      <c r="C3618" s="199">
        <v>162.09</v>
      </c>
      <c r="D3618" s="199">
        <v>162.09</v>
      </c>
      <c r="E3618" s="199"/>
      <c r="F3618" s="199"/>
      <c r="G3618" s="199"/>
    </row>
    <row r="3619" s="109" customFormat="1" ht="19.9" customHeight="1" spans="1:7">
      <c r="A3619" s="197" t="s">
        <v>2011</v>
      </c>
      <c r="B3619" s="198" t="s">
        <v>2012</v>
      </c>
      <c r="C3619" s="199">
        <v>12.1</v>
      </c>
      <c r="D3619" s="199">
        <v>12.1</v>
      </c>
      <c r="E3619" s="199"/>
      <c r="F3619" s="199"/>
      <c r="G3619" s="199"/>
    </row>
    <row r="3620" s="109" customFormat="1" ht="19.9" customHeight="1" spans="1:7">
      <c r="A3620" s="197" t="s">
        <v>2013</v>
      </c>
      <c r="B3620" s="198" t="s">
        <v>2014</v>
      </c>
      <c r="C3620" s="199">
        <v>79.42</v>
      </c>
      <c r="D3620" s="199">
        <v>79.42</v>
      </c>
      <c r="E3620" s="199"/>
      <c r="F3620" s="199"/>
      <c r="G3620" s="199"/>
    </row>
    <row r="3621" s="109" customFormat="1" ht="19.9" customHeight="1" spans="1:7">
      <c r="A3621" s="197" t="s">
        <v>2015</v>
      </c>
      <c r="B3621" s="198" t="s">
        <v>2016</v>
      </c>
      <c r="C3621" s="199">
        <v>179.78</v>
      </c>
      <c r="D3621" s="199"/>
      <c r="E3621" s="199"/>
      <c r="F3621" s="199"/>
      <c r="G3621" s="199">
        <v>179.78</v>
      </c>
    </row>
    <row r="3622" s="109" customFormat="1" ht="19.9" customHeight="1" spans="1:7">
      <c r="A3622" s="197" t="s">
        <v>2017</v>
      </c>
      <c r="B3622" s="198" t="s">
        <v>2018</v>
      </c>
      <c r="C3622" s="199">
        <v>8.96</v>
      </c>
      <c r="D3622" s="199"/>
      <c r="E3622" s="199"/>
      <c r="F3622" s="199"/>
      <c r="G3622" s="199">
        <v>8.96</v>
      </c>
    </row>
    <row r="3623" s="109" customFormat="1" ht="19.9" customHeight="1" spans="1:7">
      <c r="A3623" s="197" t="s">
        <v>2019</v>
      </c>
      <c r="B3623" s="198" t="s">
        <v>2020</v>
      </c>
      <c r="C3623" s="199">
        <v>1.68</v>
      </c>
      <c r="D3623" s="199"/>
      <c r="E3623" s="199"/>
      <c r="F3623" s="199"/>
      <c r="G3623" s="199">
        <v>1.68</v>
      </c>
    </row>
    <row r="3624" s="109" customFormat="1" ht="19.9" customHeight="1" spans="1:7">
      <c r="A3624" s="197" t="s">
        <v>2021</v>
      </c>
      <c r="B3624" s="198" t="s">
        <v>2022</v>
      </c>
      <c r="C3624" s="199">
        <v>4.48</v>
      </c>
      <c r="D3624" s="199"/>
      <c r="E3624" s="199"/>
      <c r="F3624" s="199"/>
      <c r="G3624" s="199">
        <v>4.48</v>
      </c>
    </row>
    <row r="3625" s="109" customFormat="1" ht="19.9" customHeight="1" spans="1:7">
      <c r="A3625" s="197" t="s">
        <v>2023</v>
      </c>
      <c r="B3625" s="198" t="s">
        <v>2024</v>
      </c>
      <c r="C3625" s="199">
        <v>2.24</v>
      </c>
      <c r="D3625" s="199"/>
      <c r="E3625" s="199"/>
      <c r="F3625" s="199"/>
      <c r="G3625" s="199">
        <v>2.24</v>
      </c>
    </row>
    <row r="3626" s="109" customFormat="1" ht="19.9" customHeight="1" spans="1:7">
      <c r="A3626" s="197" t="s">
        <v>2025</v>
      </c>
      <c r="B3626" s="198" t="s">
        <v>2026</v>
      </c>
      <c r="C3626" s="199">
        <v>10.08</v>
      </c>
      <c r="D3626" s="199"/>
      <c r="E3626" s="199"/>
      <c r="F3626" s="199"/>
      <c r="G3626" s="199">
        <v>10.08</v>
      </c>
    </row>
    <row r="3627" s="109" customFormat="1" ht="19.9" customHeight="1" spans="1:7">
      <c r="A3627" s="197" t="s">
        <v>2027</v>
      </c>
      <c r="B3627" s="198" t="s">
        <v>2028</v>
      </c>
      <c r="C3627" s="199">
        <v>1.68</v>
      </c>
      <c r="D3627" s="199"/>
      <c r="E3627" s="199"/>
      <c r="F3627" s="199"/>
      <c r="G3627" s="199">
        <v>1.68</v>
      </c>
    </row>
    <row r="3628" s="109" customFormat="1" ht="19.9" customHeight="1" spans="1:7">
      <c r="A3628" s="197" t="s">
        <v>2029</v>
      </c>
      <c r="B3628" s="198" t="s">
        <v>2030</v>
      </c>
      <c r="C3628" s="199">
        <v>6.78</v>
      </c>
      <c r="D3628" s="199"/>
      <c r="E3628" s="199"/>
      <c r="F3628" s="199"/>
      <c r="G3628" s="199">
        <v>6.78</v>
      </c>
    </row>
    <row r="3629" s="109" customFormat="1" ht="19.9" customHeight="1" spans="1:7">
      <c r="A3629" s="197" t="s">
        <v>2031</v>
      </c>
      <c r="B3629" s="198" t="s">
        <v>2032</v>
      </c>
      <c r="C3629" s="199">
        <v>38.64</v>
      </c>
      <c r="D3629" s="199"/>
      <c r="E3629" s="199"/>
      <c r="F3629" s="199"/>
      <c r="G3629" s="199">
        <v>38.64</v>
      </c>
    </row>
    <row r="3630" s="109" customFormat="1" ht="19.9" customHeight="1" spans="1:7">
      <c r="A3630" s="197" t="s">
        <v>2033</v>
      </c>
      <c r="B3630" s="198" t="s">
        <v>2034</v>
      </c>
      <c r="C3630" s="199">
        <v>2.8</v>
      </c>
      <c r="D3630" s="199"/>
      <c r="E3630" s="199"/>
      <c r="F3630" s="199"/>
      <c r="G3630" s="199">
        <v>2.8</v>
      </c>
    </row>
    <row r="3631" s="109" customFormat="1" ht="19.9" customHeight="1" spans="1:7">
      <c r="A3631" s="197" t="s">
        <v>2035</v>
      </c>
      <c r="B3631" s="198" t="s">
        <v>2036</v>
      </c>
      <c r="C3631" s="199">
        <v>2.24</v>
      </c>
      <c r="D3631" s="199"/>
      <c r="E3631" s="199"/>
      <c r="F3631" s="199"/>
      <c r="G3631" s="199">
        <v>2.24</v>
      </c>
    </row>
    <row r="3632" s="109" customFormat="1" ht="19.9" customHeight="1" spans="1:7">
      <c r="A3632" s="197" t="s">
        <v>2037</v>
      </c>
      <c r="B3632" s="198" t="s">
        <v>2038</v>
      </c>
      <c r="C3632" s="199">
        <v>3.36</v>
      </c>
      <c r="D3632" s="199"/>
      <c r="E3632" s="199"/>
      <c r="F3632" s="199"/>
      <c r="G3632" s="199">
        <v>3.36</v>
      </c>
    </row>
    <row r="3633" s="109" customFormat="1" ht="19.9" customHeight="1" spans="1:7">
      <c r="A3633" s="197" t="s">
        <v>2039</v>
      </c>
      <c r="B3633" s="198" t="s">
        <v>2040</v>
      </c>
      <c r="C3633" s="199">
        <v>2.24</v>
      </c>
      <c r="D3633" s="199"/>
      <c r="E3633" s="199"/>
      <c r="F3633" s="199"/>
      <c r="G3633" s="199">
        <v>2.24</v>
      </c>
    </row>
    <row r="3634" s="109" customFormat="1" ht="19.9" customHeight="1" spans="1:7">
      <c r="A3634" s="197" t="s">
        <v>2041</v>
      </c>
      <c r="B3634" s="198" t="s">
        <v>2042</v>
      </c>
      <c r="C3634" s="199">
        <v>5.21</v>
      </c>
      <c r="D3634" s="199"/>
      <c r="E3634" s="199"/>
      <c r="F3634" s="199"/>
      <c r="G3634" s="199">
        <v>5.21</v>
      </c>
    </row>
    <row r="3635" s="109" customFormat="1" ht="19.9" customHeight="1" spans="1:7">
      <c r="A3635" s="197" t="s">
        <v>2043</v>
      </c>
      <c r="B3635" s="198" t="s">
        <v>2044</v>
      </c>
      <c r="C3635" s="199">
        <v>28.82</v>
      </c>
      <c r="D3635" s="199"/>
      <c r="E3635" s="199"/>
      <c r="F3635" s="199"/>
      <c r="G3635" s="199">
        <v>28.82</v>
      </c>
    </row>
    <row r="3636" s="109" customFormat="1" ht="19.9" customHeight="1" spans="1:7">
      <c r="A3636" s="197" t="s">
        <v>2045</v>
      </c>
      <c r="B3636" s="198" t="s">
        <v>2046</v>
      </c>
      <c r="C3636" s="199">
        <v>0.34</v>
      </c>
      <c r="D3636" s="199"/>
      <c r="E3636" s="199"/>
      <c r="F3636" s="199"/>
      <c r="G3636" s="199">
        <v>0.34</v>
      </c>
    </row>
    <row r="3637" s="109" customFormat="1" ht="19.9" customHeight="1" spans="1:7">
      <c r="A3637" s="197" t="s">
        <v>2047</v>
      </c>
      <c r="B3637" s="198" t="s">
        <v>2048</v>
      </c>
      <c r="C3637" s="199">
        <v>36.4</v>
      </c>
      <c r="D3637" s="199"/>
      <c r="E3637" s="199"/>
      <c r="F3637" s="199"/>
      <c r="G3637" s="199">
        <v>36.4</v>
      </c>
    </row>
    <row r="3638" s="109" customFormat="1" ht="19.9" customHeight="1" spans="1:7">
      <c r="A3638" s="197" t="s">
        <v>2049</v>
      </c>
      <c r="B3638" s="198" t="s">
        <v>2050</v>
      </c>
      <c r="C3638" s="199">
        <v>23.83</v>
      </c>
      <c r="D3638" s="199"/>
      <c r="E3638" s="199"/>
      <c r="F3638" s="199"/>
      <c r="G3638" s="199">
        <v>23.83</v>
      </c>
    </row>
    <row r="3639" s="109" customFormat="1" ht="19.9" customHeight="1" spans="1:7">
      <c r="A3639" s="197" t="s">
        <v>2051</v>
      </c>
      <c r="B3639" s="198" t="s">
        <v>2052</v>
      </c>
      <c r="C3639" s="199">
        <v>27.99</v>
      </c>
      <c r="D3639" s="199"/>
      <c r="E3639" s="199">
        <v>27.99</v>
      </c>
      <c r="F3639" s="199"/>
      <c r="G3639" s="199"/>
    </row>
    <row r="3640" s="109" customFormat="1" ht="19.9" customHeight="1" spans="1:7">
      <c r="A3640" s="197" t="s">
        <v>2053</v>
      </c>
      <c r="B3640" s="198" t="s">
        <v>2054</v>
      </c>
      <c r="C3640" s="199">
        <v>12.81</v>
      </c>
      <c r="D3640" s="199"/>
      <c r="E3640" s="199">
        <v>12.81</v>
      </c>
      <c r="F3640" s="199"/>
      <c r="G3640" s="199"/>
    </row>
    <row r="3641" s="109" customFormat="1" ht="19.9" customHeight="1" spans="1:7">
      <c r="A3641" s="197" t="s">
        <v>2055</v>
      </c>
      <c r="B3641" s="198" t="s">
        <v>2056</v>
      </c>
      <c r="C3641" s="199">
        <v>6.6</v>
      </c>
      <c r="D3641" s="199"/>
      <c r="E3641" s="199">
        <v>6.6</v>
      </c>
      <c r="F3641" s="199"/>
      <c r="G3641" s="199"/>
    </row>
    <row r="3642" s="109" customFormat="1" ht="19.9" customHeight="1" spans="1:7">
      <c r="A3642" s="197" t="s">
        <v>2057</v>
      </c>
      <c r="B3642" s="198" t="s">
        <v>2058</v>
      </c>
      <c r="C3642" s="199">
        <v>8.58</v>
      </c>
      <c r="D3642" s="199"/>
      <c r="E3642" s="199">
        <v>8.58</v>
      </c>
      <c r="F3642" s="199"/>
      <c r="G3642" s="199"/>
    </row>
    <row r="3643" s="109" customFormat="1" ht="19.9" customHeight="1" spans="1:7">
      <c r="A3643" s="194" t="s">
        <v>2309</v>
      </c>
      <c r="B3643" s="195" t="s">
        <v>2310</v>
      </c>
      <c r="C3643" s="196">
        <v>1999.65</v>
      </c>
      <c r="D3643" s="196">
        <v>1793.32</v>
      </c>
      <c r="E3643" s="196"/>
      <c r="F3643" s="196"/>
      <c r="G3643" s="196">
        <v>206.33</v>
      </c>
    </row>
    <row r="3644" s="109" customFormat="1" ht="19.9" customHeight="1" spans="1:7">
      <c r="A3644" s="197" t="s">
        <v>1991</v>
      </c>
      <c r="B3644" s="198" t="s">
        <v>1992</v>
      </c>
      <c r="C3644" s="199">
        <v>1793.32</v>
      </c>
      <c r="D3644" s="199">
        <v>1793.32</v>
      </c>
      <c r="E3644" s="199"/>
      <c r="F3644" s="199"/>
      <c r="G3644" s="199"/>
    </row>
    <row r="3645" s="109" customFormat="1" ht="19.9" customHeight="1" spans="1:7">
      <c r="A3645" s="197" t="s">
        <v>1993</v>
      </c>
      <c r="B3645" s="198" t="s">
        <v>1994</v>
      </c>
      <c r="C3645" s="199">
        <v>242.13</v>
      </c>
      <c r="D3645" s="199">
        <v>242.13</v>
      </c>
      <c r="E3645" s="199"/>
      <c r="F3645" s="199"/>
      <c r="G3645" s="199"/>
    </row>
    <row r="3646" s="109" customFormat="1" ht="19.9" customHeight="1" spans="1:7">
      <c r="A3646" s="197" t="s">
        <v>1995</v>
      </c>
      <c r="B3646" s="198" t="s">
        <v>1996</v>
      </c>
      <c r="C3646" s="199">
        <v>890.47</v>
      </c>
      <c r="D3646" s="199">
        <v>890.47</v>
      </c>
      <c r="E3646" s="199"/>
      <c r="F3646" s="199"/>
      <c r="G3646" s="199"/>
    </row>
    <row r="3647" s="109" customFormat="1" ht="19.9" customHeight="1" spans="1:7">
      <c r="A3647" s="197" t="s">
        <v>1997</v>
      </c>
      <c r="B3647" s="198" t="s">
        <v>1998</v>
      </c>
      <c r="C3647" s="199">
        <v>93.54</v>
      </c>
      <c r="D3647" s="199">
        <v>93.54</v>
      </c>
      <c r="E3647" s="199"/>
      <c r="F3647" s="199"/>
      <c r="G3647" s="199"/>
    </row>
    <row r="3648" s="109" customFormat="1" ht="19.9" customHeight="1" spans="1:7">
      <c r="A3648" s="197" t="s">
        <v>1999</v>
      </c>
      <c r="B3648" s="198" t="s">
        <v>2000</v>
      </c>
      <c r="C3648" s="199">
        <v>43.8</v>
      </c>
      <c r="D3648" s="199">
        <v>43.8</v>
      </c>
      <c r="E3648" s="199"/>
      <c r="F3648" s="199"/>
      <c r="G3648" s="199"/>
    </row>
    <row r="3649" s="109" customFormat="1" ht="19.9" customHeight="1" spans="1:7">
      <c r="A3649" s="197" t="s">
        <v>2001</v>
      </c>
      <c r="B3649" s="198" t="s">
        <v>2002</v>
      </c>
      <c r="C3649" s="199">
        <v>178.76</v>
      </c>
      <c r="D3649" s="199">
        <v>178.76</v>
      </c>
      <c r="E3649" s="199"/>
      <c r="F3649" s="199"/>
      <c r="G3649" s="199"/>
    </row>
    <row r="3650" s="109" customFormat="1" ht="19.9" customHeight="1" spans="1:7">
      <c r="A3650" s="197" t="s">
        <v>2003</v>
      </c>
      <c r="B3650" s="198" t="s">
        <v>2004</v>
      </c>
      <c r="C3650" s="199">
        <v>88.08</v>
      </c>
      <c r="D3650" s="199">
        <v>88.08</v>
      </c>
      <c r="E3650" s="199"/>
      <c r="F3650" s="199"/>
      <c r="G3650" s="199"/>
    </row>
    <row r="3651" s="109" customFormat="1" ht="19.9" customHeight="1" spans="1:7">
      <c r="A3651" s="197" t="s">
        <v>2005</v>
      </c>
      <c r="B3651" s="198" t="s">
        <v>2006</v>
      </c>
      <c r="C3651" s="199">
        <v>9.62</v>
      </c>
      <c r="D3651" s="199">
        <v>9.62</v>
      </c>
      <c r="E3651" s="199"/>
      <c r="F3651" s="199"/>
      <c r="G3651" s="199"/>
    </row>
    <row r="3652" s="109" customFormat="1" ht="19.9" customHeight="1" spans="1:7">
      <c r="A3652" s="197" t="s">
        <v>2007</v>
      </c>
      <c r="B3652" s="198" t="s">
        <v>2008</v>
      </c>
      <c r="C3652" s="199">
        <v>4.45</v>
      </c>
      <c r="D3652" s="199">
        <v>4.45</v>
      </c>
      <c r="E3652" s="199"/>
      <c r="F3652" s="199"/>
      <c r="G3652" s="199"/>
    </row>
    <row r="3653" s="109" customFormat="1" ht="19.9" customHeight="1" spans="1:7">
      <c r="A3653" s="197" t="s">
        <v>2009</v>
      </c>
      <c r="B3653" s="198" t="s">
        <v>2010</v>
      </c>
      <c r="C3653" s="199">
        <v>137.26</v>
      </c>
      <c r="D3653" s="199">
        <v>137.26</v>
      </c>
      <c r="E3653" s="199"/>
      <c r="F3653" s="199"/>
      <c r="G3653" s="199"/>
    </row>
    <row r="3654" s="109" customFormat="1" ht="19.9" customHeight="1" spans="1:7">
      <c r="A3654" s="197" t="s">
        <v>2011</v>
      </c>
      <c r="B3654" s="198" t="s">
        <v>2012</v>
      </c>
      <c r="C3654" s="199">
        <v>15.77</v>
      </c>
      <c r="D3654" s="199">
        <v>15.77</v>
      </c>
      <c r="E3654" s="199"/>
      <c r="F3654" s="199"/>
      <c r="G3654" s="199"/>
    </row>
    <row r="3655" s="109" customFormat="1" ht="19.9" customHeight="1" spans="1:7">
      <c r="A3655" s="197" t="s">
        <v>2013</v>
      </c>
      <c r="B3655" s="198" t="s">
        <v>2014</v>
      </c>
      <c r="C3655" s="199">
        <v>89.44</v>
      </c>
      <c r="D3655" s="199">
        <v>89.44</v>
      </c>
      <c r="E3655" s="199"/>
      <c r="F3655" s="199"/>
      <c r="G3655" s="199"/>
    </row>
    <row r="3656" s="109" customFormat="1" ht="19.9" customHeight="1" spans="1:7">
      <c r="A3656" s="197" t="s">
        <v>2015</v>
      </c>
      <c r="B3656" s="198" t="s">
        <v>2016</v>
      </c>
      <c r="C3656" s="199">
        <v>206.33</v>
      </c>
      <c r="D3656" s="199"/>
      <c r="E3656" s="199"/>
      <c r="F3656" s="199"/>
      <c r="G3656" s="199">
        <v>206.33</v>
      </c>
    </row>
    <row r="3657" s="109" customFormat="1" ht="19.9" customHeight="1" spans="1:7">
      <c r="A3657" s="197" t="s">
        <v>2017</v>
      </c>
      <c r="B3657" s="198" t="s">
        <v>2018</v>
      </c>
      <c r="C3657" s="199">
        <v>11.68</v>
      </c>
      <c r="D3657" s="199"/>
      <c r="E3657" s="199"/>
      <c r="F3657" s="199"/>
      <c r="G3657" s="199">
        <v>11.68</v>
      </c>
    </row>
    <row r="3658" s="109" customFormat="1" ht="19.9" customHeight="1" spans="1:7">
      <c r="A3658" s="197" t="s">
        <v>2019</v>
      </c>
      <c r="B3658" s="198" t="s">
        <v>2020</v>
      </c>
      <c r="C3658" s="199">
        <v>2.19</v>
      </c>
      <c r="D3658" s="199"/>
      <c r="E3658" s="199"/>
      <c r="F3658" s="199"/>
      <c r="G3658" s="199">
        <v>2.19</v>
      </c>
    </row>
    <row r="3659" s="109" customFormat="1" ht="19.9" customHeight="1" spans="1:7">
      <c r="A3659" s="197" t="s">
        <v>2021</v>
      </c>
      <c r="B3659" s="198" t="s">
        <v>2022</v>
      </c>
      <c r="C3659" s="199">
        <v>5.84</v>
      </c>
      <c r="D3659" s="199"/>
      <c r="E3659" s="199"/>
      <c r="F3659" s="199"/>
      <c r="G3659" s="199">
        <v>5.84</v>
      </c>
    </row>
    <row r="3660" s="109" customFormat="1" ht="19.9" customHeight="1" spans="1:7">
      <c r="A3660" s="197" t="s">
        <v>2023</v>
      </c>
      <c r="B3660" s="198" t="s">
        <v>2024</v>
      </c>
      <c r="C3660" s="199">
        <v>2.92</v>
      </c>
      <c r="D3660" s="199"/>
      <c r="E3660" s="199"/>
      <c r="F3660" s="199"/>
      <c r="G3660" s="199">
        <v>2.92</v>
      </c>
    </row>
    <row r="3661" s="109" customFormat="1" ht="19.9" customHeight="1" spans="1:7">
      <c r="A3661" s="197" t="s">
        <v>2025</v>
      </c>
      <c r="B3661" s="198" t="s">
        <v>2026</v>
      </c>
      <c r="C3661" s="199">
        <v>13.14</v>
      </c>
      <c r="D3661" s="199"/>
      <c r="E3661" s="199"/>
      <c r="F3661" s="199"/>
      <c r="G3661" s="199">
        <v>13.14</v>
      </c>
    </row>
    <row r="3662" s="109" customFormat="1" ht="19.9" customHeight="1" spans="1:7">
      <c r="A3662" s="197" t="s">
        <v>2027</v>
      </c>
      <c r="B3662" s="198" t="s">
        <v>2028</v>
      </c>
      <c r="C3662" s="199">
        <v>2.19</v>
      </c>
      <c r="D3662" s="199"/>
      <c r="E3662" s="199"/>
      <c r="F3662" s="199"/>
      <c r="G3662" s="199">
        <v>2.19</v>
      </c>
    </row>
    <row r="3663" s="109" customFormat="1" ht="19.9" customHeight="1" spans="1:7">
      <c r="A3663" s="197" t="s">
        <v>2031</v>
      </c>
      <c r="B3663" s="198" t="s">
        <v>2032</v>
      </c>
      <c r="C3663" s="199">
        <v>50.37</v>
      </c>
      <c r="D3663" s="199"/>
      <c r="E3663" s="199"/>
      <c r="F3663" s="199"/>
      <c r="G3663" s="199">
        <v>50.37</v>
      </c>
    </row>
    <row r="3664" s="109" customFormat="1" ht="19.9" customHeight="1" spans="1:7">
      <c r="A3664" s="197" t="s">
        <v>2033</v>
      </c>
      <c r="B3664" s="198" t="s">
        <v>2034</v>
      </c>
      <c r="C3664" s="199">
        <v>3.65</v>
      </c>
      <c r="D3664" s="199"/>
      <c r="E3664" s="199"/>
      <c r="F3664" s="199"/>
      <c r="G3664" s="199">
        <v>3.65</v>
      </c>
    </row>
    <row r="3665" s="109" customFormat="1" ht="19.9" customHeight="1" spans="1:7">
      <c r="A3665" s="197" t="s">
        <v>2035</v>
      </c>
      <c r="B3665" s="198" t="s">
        <v>2036</v>
      </c>
      <c r="C3665" s="199">
        <v>2.92</v>
      </c>
      <c r="D3665" s="199"/>
      <c r="E3665" s="199"/>
      <c r="F3665" s="199"/>
      <c r="G3665" s="199">
        <v>2.92</v>
      </c>
    </row>
    <row r="3666" s="109" customFormat="1" ht="19.9" customHeight="1" spans="1:7">
      <c r="A3666" s="197" t="s">
        <v>2037</v>
      </c>
      <c r="B3666" s="198" t="s">
        <v>2038</v>
      </c>
      <c r="C3666" s="199">
        <v>4.38</v>
      </c>
      <c r="D3666" s="199"/>
      <c r="E3666" s="199"/>
      <c r="F3666" s="199"/>
      <c r="G3666" s="199">
        <v>4.38</v>
      </c>
    </row>
    <row r="3667" s="109" customFormat="1" ht="19.9" customHeight="1" spans="1:7">
      <c r="A3667" s="197" t="s">
        <v>2039</v>
      </c>
      <c r="B3667" s="198" t="s">
        <v>2040</v>
      </c>
      <c r="C3667" s="199">
        <v>2.92</v>
      </c>
      <c r="D3667" s="199"/>
      <c r="E3667" s="199"/>
      <c r="F3667" s="199"/>
      <c r="G3667" s="199">
        <v>2.92</v>
      </c>
    </row>
    <row r="3668" s="109" customFormat="1" ht="19.9" customHeight="1" spans="1:7">
      <c r="A3668" s="197" t="s">
        <v>2041</v>
      </c>
      <c r="B3668" s="198" t="s">
        <v>2042</v>
      </c>
      <c r="C3668" s="199">
        <v>3.65</v>
      </c>
      <c r="D3668" s="199"/>
      <c r="E3668" s="199"/>
      <c r="F3668" s="199"/>
      <c r="G3668" s="199">
        <v>3.65</v>
      </c>
    </row>
    <row r="3669" s="109" customFormat="1" ht="19.9" customHeight="1" spans="1:7">
      <c r="A3669" s="197" t="s">
        <v>2043</v>
      </c>
      <c r="B3669" s="198" t="s">
        <v>2044</v>
      </c>
      <c r="C3669" s="199">
        <v>24.21</v>
      </c>
      <c r="D3669" s="199"/>
      <c r="E3669" s="199"/>
      <c r="F3669" s="199"/>
      <c r="G3669" s="199">
        <v>24.21</v>
      </c>
    </row>
    <row r="3670" s="109" customFormat="1" ht="19.9" customHeight="1" spans="1:7">
      <c r="A3670" s="197" t="s">
        <v>2045</v>
      </c>
      <c r="B3670" s="198" t="s">
        <v>2046</v>
      </c>
      <c r="C3670" s="199">
        <v>0.44</v>
      </c>
      <c r="D3670" s="199"/>
      <c r="E3670" s="199"/>
      <c r="F3670" s="199"/>
      <c r="G3670" s="199">
        <v>0.44</v>
      </c>
    </row>
    <row r="3671" s="109" customFormat="1" ht="19.9" customHeight="1" spans="1:7">
      <c r="A3671" s="197" t="s">
        <v>2047</v>
      </c>
      <c r="B3671" s="198" t="s">
        <v>2048</v>
      </c>
      <c r="C3671" s="199">
        <v>47.45</v>
      </c>
      <c r="D3671" s="199"/>
      <c r="E3671" s="199"/>
      <c r="F3671" s="199"/>
      <c r="G3671" s="199">
        <v>47.45</v>
      </c>
    </row>
    <row r="3672" s="109" customFormat="1" ht="19.9" customHeight="1" spans="1:7">
      <c r="A3672" s="197" t="s">
        <v>2049</v>
      </c>
      <c r="B3672" s="198" t="s">
        <v>2050</v>
      </c>
      <c r="C3672" s="199">
        <v>28.38</v>
      </c>
      <c r="D3672" s="199"/>
      <c r="E3672" s="199"/>
      <c r="F3672" s="199"/>
      <c r="G3672" s="199">
        <v>28.38</v>
      </c>
    </row>
    <row r="3673" s="109" customFormat="1" ht="19.9" customHeight="1" spans="1:7">
      <c r="A3673" s="194" t="s">
        <v>2311</v>
      </c>
      <c r="B3673" s="195" t="s">
        <v>2312</v>
      </c>
      <c r="C3673" s="196">
        <v>777.14</v>
      </c>
      <c r="D3673" s="196">
        <v>700.82</v>
      </c>
      <c r="E3673" s="196"/>
      <c r="F3673" s="196"/>
      <c r="G3673" s="196">
        <v>76.32</v>
      </c>
    </row>
    <row r="3674" s="109" customFormat="1" ht="19.9" customHeight="1" spans="1:7">
      <c r="A3674" s="197" t="s">
        <v>1991</v>
      </c>
      <c r="B3674" s="198" t="s">
        <v>1992</v>
      </c>
      <c r="C3674" s="199">
        <v>700.82</v>
      </c>
      <c r="D3674" s="199">
        <v>700.82</v>
      </c>
      <c r="E3674" s="199"/>
      <c r="F3674" s="199"/>
      <c r="G3674" s="199"/>
    </row>
    <row r="3675" s="109" customFormat="1" ht="19.9" customHeight="1" spans="1:7">
      <c r="A3675" s="197" t="s">
        <v>1993</v>
      </c>
      <c r="B3675" s="198" t="s">
        <v>1994</v>
      </c>
      <c r="C3675" s="199">
        <v>90.46</v>
      </c>
      <c r="D3675" s="199">
        <v>90.46</v>
      </c>
      <c r="E3675" s="199"/>
      <c r="F3675" s="199"/>
      <c r="G3675" s="199"/>
    </row>
    <row r="3676" s="109" customFormat="1" ht="19.9" customHeight="1" spans="1:7">
      <c r="A3676" s="197" t="s">
        <v>1995</v>
      </c>
      <c r="B3676" s="198" t="s">
        <v>1996</v>
      </c>
      <c r="C3676" s="199">
        <v>353.42</v>
      </c>
      <c r="D3676" s="199">
        <v>353.42</v>
      </c>
      <c r="E3676" s="199"/>
      <c r="F3676" s="199"/>
      <c r="G3676" s="199"/>
    </row>
    <row r="3677" s="109" customFormat="1" ht="19.9" customHeight="1" spans="1:7">
      <c r="A3677" s="197" t="s">
        <v>1997</v>
      </c>
      <c r="B3677" s="198" t="s">
        <v>1998</v>
      </c>
      <c r="C3677" s="199">
        <v>36.46</v>
      </c>
      <c r="D3677" s="199">
        <v>36.46</v>
      </c>
      <c r="E3677" s="199"/>
      <c r="F3677" s="199"/>
      <c r="G3677" s="199"/>
    </row>
    <row r="3678" s="109" customFormat="1" ht="19.9" customHeight="1" spans="1:7">
      <c r="A3678" s="197" t="s">
        <v>1999</v>
      </c>
      <c r="B3678" s="198" t="s">
        <v>2000</v>
      </c>
      <c r="C3678" s="199">
        <v>18</v>
      </c>
      <c r="D3678" s="199">
        <v>18</v>
      </c>
      <c r="E3678" s="199"/>
      <c r="F3678" s="199"/>
      <c r="G3678" s="199"/>
    </row>
    <row r="3679" s="109" customFormat="1" ht="19.9" customHeight="1" spans="1:7">
      <c r="A3679" s="197" t="s">
        <v>2001</v>
      </c>
      <c r="B3679" s="198" t="s">
        <v>2002</v>
      </c>
      <c r="C3679" s="199">
        <v>70.01</v>
      </c>
      <c r="D3679" s="199">
        <v>70.01</v>
      </c>
      <c r="E3679" s="199"/>
      <c r="F3679" s="199"/>
      <c r="G3679" s="199"/>
    </row>
    <row r="3680" s="109" customFormat="1" ht="19.9" customHeight="1" spans="1:7">
      <c r="A3680" s="197" t="s">
        <v>2003</v>
      </c>
      <c r="B3680" s="198" t="s">
        <v>2004</v>
      </c>
      <c r="C3680" s="199">
        <v>34.53</v>
      </c>
      <c r="D3680" s="199">
        <v>34.53</v>
      </c>
      <c r="E3680" s="199"/>
      <c r="F3680" s="199"/>
      <c r="G3680" s="199"/>
    </row>
    <row r="3681" s="109" customFormat="1" ht="19.9" customHeight="1" spans="1:7">
      <c r="A3681" s="197" t="s">
        <v>2007</v>
      </c>
      <c r="B3681" s="198" t="s">
        <v>2008</v>
      </c>
      <c r="C3681" s="199">
        <v>2.69</v>
      </c>
      <c r="D3681" s="199">
        <v>2.69</v>
      </c>
      <c r="E3681" s="199"/>
      <c r="F3681" s="199"/>
      <c r="G3681" s="199"/>
    </row>
    <row r="3682" s="109" customFormat="1" ht="19.9" customHeight="1" spans="1:7">
      <c r="A3682" s="197" t="s">
        <v>2009</v>
      </c>
      <c r="B3682" s="198" t="s">
        <v>2010</v>
      </c>
      <c r="C3682" s="199">
        <v>53.82</v>
      </c>
      <c r="D3682" s="199">
        <v>53.82</v>
      </c>
      <c r="E3682" s="199"/>
      <c r="F3682" s="199"/>
      <c r="G3682" s="199"/>
    </row>
    <row r="3683" s="109" customFormat="1" ht="19.9" customHeight="1" spans="1:7">
      <c r="A3683" s="197" t="s">
        <v>2011</v>
      </c>
      <c r="B3683" s="198" t="s">
        <v>2012</v>
      </c>
      <c r="C3683" s="199">
        <v>6.48</v>
      </c>
      <c r="D3683" s="199">
        <v>6.48</v>
      </c>
      <c r="E3683" s="199"/>
      <c r="F3683" s="199"/>
      <c r="G3683" s="199"/>
    </row>
    <row r="3684" s="109" customFormat="1" ht="19.9" customHeight="1" spans="1:7">
      <c r="A3684" s="197" t="s">
        <v>2013</v>
      </c>
      <c r="B3684" s="198" t="s">
        <v>2014</v>
      </c>
      <c r="C3684" s="199">
        <v>34.95</v>
      </c>
      <c r="D3684" s="199">
        <v>34.95</v>
      </c>
      <c r="E3684" s="199"/>
      <c r="F3684" s="199"/>
      <c r="G3684" s="199"/>
    </row>
    <row r="3685" s="109" customFormat="1" ht="19.9" customHeight="1" spans="1:7">
      <c r="A3685" s="197" t="s">
        <v>2015</v>
      </c>
      <c r="B3685" s="198" t="s">
        <v>2016</v>
      </c>
      <c r="C3685" s="199">
        <v>76.32</v>
      </c>
      <c r="D3685" s="199"/>
      <c r="E3685" s="199"/>
      <c r="F3685" s="199"/>
      <c r="G3685" s="199">
        <v>76.32</v>
      </c>
    </row>
    <row r="3686" s="109" customFormat="1" ht="19.9" customHeight="1" spans="1:7">
      <c r="A3686" s="197" t="s">
        <v>2017</v>
      </c>
      <c r="B3686" s="198" t="s">
        <v>2018</v>
      </c>
      <c r="C3686" s="199">
        <v>3.9</v>
      </c>
      <c r="D3686" s="199"/>
      <c r="E3686" s="199"/>
      <c r="F3686" s="199"/>
      <c r="G3686" s="199">
        <v>3.9</v>
      </c>
    </row>
    <row r="3687" s="109" customFormat="1" ht="19.9" customHeight="1" spans="1:7">
      <c r="A3687" s="197" t="s">
        <v>2019</v>
      </c>
      <c r="B3687" s="198" t="s">
        <v>2020</v>
      </c>
      <c r="C3687" s="199">
        <v>0.6</v>
      </c>
      <c r="D3687" s="199"/>
      <c r="E3687" s="199"/>
      <c r="F3687" s="199"/>
      <c r="G3687" s="199">
        <v>0.6</v>
      </c>
    </row>
    <row r="3688" s="109" customFormat="1" ht="19.9" customHeight="1" spans="1:7">
      <c r="A3688" s="197" t="s">
        <v>2021</v>
      </c>
      <c r="B3688" s="198" t="s">
        <v>2022</v>
      </c>
      <c r="C3688" s="199">
        <v>2.4</v>
      </c>
      <c r="D3688" s="199"/>
      <c r="E3688" s="199"/>
      <c r="F3688" s="199"/>
      <c r="G3688" s="199">
        <v>2.4</v>
      </c>
    </row>
    <row r="3689" s="109" customFormat="1" ht="19.9" customHeight="1" spans="1:7">
      <c r="A3689" s="197" t="s">
        <v>2023</v>
      </c>
      <c r="B3689" s="198" t="s">
        <v>2024</v>
      </c>
      <c r="C3689" s="199">
        <v>0.6</v>
      </c>
      <c r="D3689" s="199"/>
      <c r="E3689" s="199"/>
      <c r="F3689" s="199"/>
      <c r="G3689" s="199">
        <v>0.6</v>
      </c>
    </row>
    <row r="3690" s="109" customFormat="1" ht="19.9" customHeight="1" spans="1:7">
      <c r="A3690" s="197" t="s">
        <v>2025</v>
      </c>
      <c r="B3690" s="198" t="s">
        <v>2026</v>
      </c>
      <c r="C3690" s="199">
        <v>3.9</v>
      </c>
      <c r="D3690" s="199"/>
      <c r="E3690" s="199"/>
      <c r="F3690" s="199"/>
      <c r="G3690" s="199">
        <v>3.9</v>
      </c>
    </row>
    <row r="3691" s="109" customFormat="1" ht="19.9" customHeight="1" spans="1:7">
      <c r="A3691" s="197" t="s">
        <v>2027</v>
      </c>
      <c r="B3691" s="198" t="s">
        <v>2028</v>
      </c>
      <c r="C3691" s="199">
        <v>0.6</v>
      </c>
      <c r="D3691" s="199"/>
      <c r="E3691" s="199"/>
      <c r="F3691" s="199"/>
      <c r="G3691" s="199">
        <v>0.6</v>
      </c>
    </row>
    <row r="3692" s="109" customFormat="1" ht="19.9" customHeight="1" spans="1:7">
      <c r="A3692" s="197" t="s">
        <v>2031</v>
      </c>
      <c r="B3692" s="198" t="s">
        <v>2032</v>
      </c>
      <c r="C3692" s="199">
        <v>20.4</v>
      </c>
      <c r="D3692" s="199"/>
      <c r="E3692" s="199"/>
      <c r="F3692" s="199"/>
      <c r="G3692" s="199">
        <v>20.4</v>
      </c>
    </row>
    <row r="3693" s="109" customFormat="1" ht="19.9" customHeight="1" spans="1:7">
      <c r="A3693" s="197" t="s">
        <v>2033</v>
      </c>
      <c r="B3693" s="198" t="s">
        <v>2034</v>
      </c>
      <c r="C3693" s="199">
        <v>0.9</v>
      </c>
      <c r="D3693" s="199"/>
      <c r="E3693" s="199"/>
      <c r="F3693" s="199"/>
      <c r="G3693" s="199">
        <v>0.9</v>
      </c>
    </row>
    <row r="3694" s="109" customFormat="1" ht="19.9" customHeight="1" spans="1:7">
      <c r="A3694" s="197" t="s">
        <v>2035</v>
      </c>
      <c r="B3694" s="198" t="s">
        <v>2036</v>
      </c>
      <c r="C3694" s="199">
        <v>1.2</v>
      </c>
      <c r="D3694" s="199"/>
      <c r="E3694" s="199"/>
      <c r="F3694" s="199"/>
      <c r="G3694" s="199">
        <v>1.2</v>
      </c>
    </row>
    <row r="3695" s="109" customFormat="1" ht="19.9" customHeight="1" spans="1:7">
      <c r="A3695" s="197" t="s">
        <v>2037</v>
      </c>
      <c r="B3695" s="198" t="s">
        <v>2038</v>
      </c>
      <c r="C3695" s="199">
        <v>1.8</v>
      </c>
      <c r="D3695" s="199"/>
      <c r="E3695" s="199"/>
      <c r="F3695" s="199"/>
      <c r="G3695" s="199">
        <v>1.8</v>
      </c>
    </row>
    <row r="3696" s="109" customFormat="1" ht="19.9" customHeight="1" spans="1:7">
      <c r="A3696" s="197" t="s">
        <v>2039</v>
      </c>
      <c r="B3696" s="198" t="s">
        <v>2040</v>
      </c>
      <c r="C3696" s="199">
        <v>1.2</v>
      </c>
      <c r="D3696" s="199"/>
      <c r="E3696" s="199"/>
      <c r="F3696" s="199"/>
      <c r="G3696" s="199">
        <v>1.2</v>
      </c>
    </row>
    <row r="3697" s="109" customFormat="1" ht="19.9" customHeight="1" spans="1:7">
      <c r="A3697" s="197" t="s">
        <v>2041</v>
      </c>
      <c r="B3697" s="198" t="s">
        <v>2042</v>
      </c>
      <c r="C3697" s="199">
        <v>0.6</v>
      </c>
      <c r="D3697" s="199"/>
      <c r="E3697" s="199"/>
      <c r="F3697" s="199"/>
      <c r="G3697" s="199">
        <v>0.6</v>
      </c>
    </row>
    <row r="3698" s="109" customFormat="1" ht="19.9" customHeight="1" spans="1:7">
      <c r="A3698" s="197" t="s">
        <v>2043</v>
      </c>
      <c r="B3698" s="198" t="s">
        <v>2044</v>
      </c>
      <c r="C3698" s="199">
        <v>9.48</v>
      </c>
      <c r="D3698" s="199"/>
      <c r="E3698" s="199"/>
      <c r="F3698" s="199"/>
      <c r="G3698" s="199">
        <v>9.48</v>
      </c>
    </row>
    <row r="3699" s="109" customFormat="1" ht="19.9" customHeight="1" spans="1:7">
      <c r="A3699" s="197" t="s">
        <v>2045</v>
      </c>
      <c r="B3699" s="198" t="s">
        <v>2046</v>
      </c>
      <c r="C3699" s="199">
        <v>0.18</v>
      </c>
      <c r="D3699" s="199"/>
      <c r="E3699" s="199"/>
      <c r="F3699" s="199"/>
      <c r="G3699" s="199">
        <v>0.18</v>
      </c>
    </row>
    <row r="3700" s="109" customFormat="1" ht="19.9" customHeight="1" spans="1:7">
      <c r="A3700" s="197" t="s">
        <v>2047</v>
      </c>
      <c r="B3700" s="198" t="s">
        <v>2048</v>
      </c>
      <c r="C3700" s="199">
        <v>18.9</v>
      </c>
      <c r="D3700" s="199"/>
      <c r="E3700" s="199"/>
      <c r="F3700" s="199"/>
      <c r="G3700" s="199">
        <v>18.9</v>
      </c>
    </row>
    <row r="3701" s="109" customFormat="1" ht="19.9" customHeight="1" spans="1:7">
      <c r="A3701" s="197" t="s">
        <v>2049</v>
      </c>
      <c r="B3701" s="198" t="s">
        <v>2050</v>
      </c>
      <c r="C3701" s="199">
        <v>9.66</v>
      </c>
      <c r="D3701" s="199"/>
      <c r="E3701" s="199"/>
      <c r="F3701" s="199"/>
      <c r="G3701" s="199">
        <v>9.66</v>
      </c>
    </row>
    <row r="3702" s="109" customFormat="1" ht="19.9" customHeight="1" spans="1:7">
      <c r="A3702" s="200"/>
      <c r="B3702" s="201" t="s">
        <v>2313</v>
      </c>
      <c r="C3702" s="202">
        <v>298215.76</v>
      </c>
      <c r="D3702" s="202">
        <v>274919.54</v>
      </c>
      <c r="E3702" s="202">
        <v>4108.76</v>
      </c>
      <c r="F3702" s="202"/>
      <c r="G3702" s="202">
        <v>19187.46</v>
      </c>
    </row>
    <row r="3703" s="109" customFormat="1" ht="8.5" customHeight="1" spans="1:7">
      <c r="A3703" s="203"/>
      <c r="B3703" s="203"/>
      <c r="C3703" s="203"/>
      <c r="D3703" s="203"/>
      <c r="E3703" s="203"/>
      <c r="F3703" s="203"/>
      <c r="G3703" s="203"/>
    </row>
  </sheetData>
  <mergeCells count="4">
    <mergeCell ref="A2:G2"/>
    <mergeCell ref="A3:B3"/>
    <mergeCell ref="A4:B4"/>
    <mergeCell ref="C4:G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opLeftCell="A2" workbookViewId="0">
      <selection activeCell="C21" sqref="C21"/>
    </sheetView>
  </sheetViews>
  <sheetFormatPr defaultColWidth="10" defaultRowHeight="25" customHeight="1" outlineLevelCol="3"/>
  <cols>
    <col min="1" max="1" width="24" customWidth="1"/>
    <col min="2" max="2" width="19.875" customWidth="1"/>
    <col min="3" max="3" width="17.75" customWidth="1"/>
    <col min="4" max="4" width="14.125" customWidth="1"/>
    <col min="5" max="5" width="9.76666666666667" customWidth="1"/>
  </cols>
  <sheetData>
    <row r="1" customHeight="1" spans="1:4">
      <c r="A1" s="61" t="s">
        <v>2314</v>
      </c>
      <c r="B1" s="62"/>
      <c r="C1" s="62"/>
      <c r="D1" s="63"/>
    </row>
    <row r="2" customHeight="1" spans="1:4">
      <c r="A2" s="64" t="s">
        <v>2315</v>
      </c>
      <c r="B2" s="64"/>
      <c r="C2" s="64"/>
      <c r="D2" s="64"/>
    </row>
    <row r="3" customHeight="1" spans="2:4">
      <c r="B3" s="186"/>
      <c r="C3" s="65"/>
      <c r="D3" s="66"/>
    </row>
    <row r="4" customHeight="1" spans="1:4">
      <c r="A4" s="67" t="s">
        <v>2316</v>
      </c>
      <c r="B4" s="67"/>
      <c r="C4" s="67" t="s">
        <v>7</v>
      </c>
      <c r="D4" s="68" t="s">
        <v>61</v>
      </c>
    </row>
    <row r="5" customHeight="1" spans="1:4">
      <c r="A5" s="67"/>
      <c r="B5" s="67"/>
      <c r="C5" s="67" t="s">
        <v>9</v>
      </c>
      <c r="D5" s="69"/>
    </row>
    <row r="6" customHeight="1" spans="1:4">
      <c r="A6" s="86" t="s">
        <v>2317</v>
      </c>
      <c r="B6" s="86"/>
      <c r="C6" s="87" t="s">
        <v>1579</v>
      </c>
      <c r="D6" s="77"/>
    </row>
    <row r="7" customHeight="1" spans="1:4">
      <c r="A7" s="86" t="s">
        <v>2318</v>
      </c>
      <c r="B7" s="86" t="s">
        <v>2319</v>
      </c>
      <c r="C7" s="87" t="s">
        <v>2320</v>
      </c>
      <c r="D7" s="77"/>
    </row>
    <row r="8" customHeight="1" spans="1:4">
      <c r="A8" s="86"/>
      <c r="B8" s="86" t="s">
        <v>2321</v>
      </c>
      <c r="C8" s="87" t="s">
        <v>1913</v>
      </c>
      <c r="D8" s="77"/>
    </row>
    <row r="9" customHeight="1" spans="1:4">
      <c r="A9" s="86"/>
      <c r="B9" s="86" t="s">
        <v>2322</v>
      </c>
      <c r="C9" s="87" t="s">
        <v>2323</v>
      </c>
      <c r="D9" s="77"/>
    </row>
    <row r="10" customHeight="1" spans="1:4">
      <c r="A10" s="86" t="s">
        <v>1889</v>
      </c>
      <c r="B10" s="86"/>
      <c r="C10" s="87" t="s">
        <v>2324</v>
      </c>
      <c r="D10" s="77"/>
    </row>
    <row r="11" customHeight="1" spans="1:4">
      <c r="A11" s="75" t="s">
        <v>1134</v>
      </c>
      <c r="B11" s="75"/>
      <c r="C11" s="87" t="s">
        <v>2325</v>
      </c>
      <c r="D11" s="77"/>
    </row>
    <row r="12" customHeight="1" spans="1:4">
      <c r="A12" s="107"/>
      <c r="B12" s="78"/>
      <c r="C12" s="78"/>
      <c r="D12" s="88"/>
    </row>
  </sheetData>
  <mergeCells count="7">
    <mergeCell ref="A2:D2"/>
    <mergeCell ref="A6:B6"/>
    <mergeCell ref="A10:B10"/>
    <mergeCell ref="A11:B11"/>
    <mergeCell ref="A7:A9"/>
    <mergeCell ref="D4:D5"/>
    <mergeCell ref="A4:B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C35"/>
  <sheetViews>
    <sheetView workbookViewId="0">
      <selection activeCell="H14" sqref="H14"/>
    </sheetView>
  </sheetViews>
  <sheetFormatPr defaultColWidth="9" defaultRowHeight="14.25"/>
  <cols>
    <col min="1" max="1" width="29.75" style="94" customWidth="1"/>
    <col min="2" max="2" width="14.625" style="94" customWidth="1"/>
    <col min="3" max="13" width="13.625" style="94" customWidth="1"/>
    <col min="14" max="15" width="9" style="94"/>
    <col min="16" max="16" width="10.375" style="94"/>
    <col min="17" max="211" width="9" style="94"/>
    <col min="212" max="16382" width="9" style="1"/>
  </cols>
  <sheetData>
    <row r="1" spans="1:1">
      <c r="A1" s="94" t="s">
        <v>2326</v>
      </c>
    </row>
    <row r="2" s="94" customFormat="1" ht="30" customHeight="1" spans="1:13">
      <c r="A2" s="158" t="s">
        <v>2327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="94" customFormat="1" ht="26.1" customHeight="1" spans="1:13">
      <c r="A3" s="159" t="s">
        <v>2328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83"/>
      <c r="M3" s="184" t="s">
        <v>57</v>
      </c>
    </row>
    <row r="4" s="94" customFormat="1" ht="32.1" customHeight="1" spans="1:13">
      <c r="A4" s="161" t="s">
        <v>8</v>
      </c>
      <c r="B4" s="162" t="s">
        <v>2329</v>
      </c>
      <c r="C4" s="162" t="s">
        <v>2330</v>
      </c>
      <c r="D4" s="163" t="s">
        <v>2331</v>
      </c>
      <c r="E4" s="163" t="s">
        <v>2332</v>
      </c>
      <c r="F4" s="163" t="s">
        <v>2333</v>
      </c>
      <c r="G4" s="163" t="s">
        <v>2334</v>
      </c>
      <c r="H4" s="163" t="s">
        <v>2335</v>
      </c>
      <c r="I4" s="163" t="s">
        <v>2336</v>
      </c>
      <c r="J4" s="163" t="s">
        <v>2337</v>
      </c>
      <c r="K4" s="163" t="s">
        <v>2338</v>
      </c>
      <c r="L4" s="163" t="s">
        <v>2339</v>
      </c>
      <c r="M4" s="163" t="s">
        <v>2340</v>
      </c>
    </row>
    <row r="5" s="94" customFormat="1" ht="32.1" customHeight="1" spans="1:25">
      <c r="A5" s="164" t="s">
        <v>2341</v>
      </c>
      <c r="B5" s="165">
        <v>1566169.23</v>
      </c>
      <c r="C5" s="165">
        <v>236803.84</v>
      </c>
      <c r="D5" s="165">
        <v>136612.57</v>
      </c>
      <c r="E5" s="165">
        <v>182488.45</v>
      </c>
      <c r="F5" s="165">
        <v>129918.5</v>
      </c>
      <c r="G5" s="165">
        <v>158589.94</v>
      </c>
      <c r="H5" s="165">
        <v>103993.91</v>
      </c>
      <c r="I5" s="165">
        <v>138450.1</v>
      </c>
      <c r="J5" s="165">
        <v>127047.87</v>
      </c>
      <c r="K5" s="165">
        <v>144979.24</v>
      </c>
      <c r="L5" s="165">
        <v>139405.01</v>
      </c>
      <c r="M5" s="165">
        <v>67879.8</v>
      </c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</row>
    <row r="6" s="94" customFormat="1" ht="32.1" customHeight="1" spans="1:25">
      <c r="A6" s="166" t="s">
        <v>2342</v>
      </c>
      <c r="B6" s="167">
        <v>9702</v>
      </c>
      <c r="C6" s="167">
        <v>3074.3</v>
      </c>
      <c r="D6" s="167">
        <v>1515.35</v>
      </c>
      <c r="E6" s="167">
        <v>515.39</v>
      </c>
      <c r="F6" s="167">
        <v>550.78</v>
      </c>
      <c r="G6" s="167">
        <v>385.29</v>
      </c>
      <c r="H6" s="167">
        <v>619.42</v>
      </c>
      <c r="I6" s="167">
        <v>908.68</v>
      </c>
      <c r="J6" s="167">
        <v>527.63</v>
      </c>
      <c r="K6" s="167">
        <v>533.47</v>
      </c>
      <c r="L6" s="167">
        <v>681.66</v>
      </c>
      <c r="M6" s="167">
        <v>390.03</v>
      </c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</row>
    <row r="7" s="94" customFormat="1" ht="32.1" customHeight="1" spans="1:25">
      <c r="A7" s="168" t="s">
        <v>2343</v>
      </c>
      <c r="B7" s="169">
        <v>9702</v>
      </c>
      <c r="C7" s="169">
        <v>3074.3</v>
      </c>
      <c r="D7" s="169">
        <v>1515.35</v>
      </c>
      <c r="E7" s="169">
        <v>515.39</v>
      </c>
      <c r="F7" s="169">
        <v>550.78</v>
      </c>
      <c r="G7" s="169">
        <v>385.29</v>
      </c>
      <c r="H7" s="169">
        <v>619.42</v>
      </c>
      <c r="I7" s="169">
        <v>908.68</v>
      </c>
      <c r="J7" s="169">
        <v>527.63</v>
      </c>
      <c r="K7" s="169">
        <v>533.47</v>
      </c>
      <c r="L7" s="169">
        <v>681.66</v>
      </c>
      <c r="M7" s="169">
        <v>390.03</v>
      </c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</row>
    <row r="8" s="94" customFormat="1" ht="32.1" customHeight="1" spans="1:25">
      <c r="A8" s="170" t="s">
        <v>2344</v>
      </c>
      <c r="B8" s="167">
        <v>1539376.28</v>
      </c>
      <c r="C8" s="167">
        <v>227473.67</v>
      </c>
      <c r="D8" s="167">
        <v>134926.66</v>
      </c>
      <c r="E8" s="167">
        <v>181035.25</v>
      </c>
      <c r="F8" s="167">
        <v>125486.19</v>
      </c>
      <c r="G8" s="167">
        <v>154564.15</v>
      </c>
      <c r="H8" s="167">
        <v>103120.98</v>
      </c>
      <c r="I8" s="167">
        <v>136700.01</v>
      </c>
      <c r="J8" s="167">
        <v>126112.08</v>
      </c>
      <c r="K8" s="167">
        <v>144022.38</v>
      </c>
      <c r="L8" s="167">
        <v>138569.9</v>
      </c>
      <c r="M8" s="167">
        <v>67365.01</v>
      </c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</row>
    <row r="9" s="94" customFormat="1" ht="32.1" customHeight="1" spans="1:25">
      <c r="A9" s="168" t="s">
        <v>2345</v>
      </c>
      <c r="B9" s="171">
        <v>8608.41</v>
      </c>
      <c r="C9" s="171">
        <v>1590.07</v>
      </c>
      <c r="D9" s="171">
        <v>703.7</v>
      </c>
      <c r="E9" s="171">
        <v>878.14</v>
      </c>
      <c r="F9" s="171">
        <v>752.45</v>
      </c>
      <c r="G9" s="171">
        <v>738.86</v>
      </c>
      <c r="H9" s="171">
        <v>512.91</v>
      </c>
      <c r="I9" s="171">
        <v>772.25</v>
      </c>
      <c r="J9" s="171">
        <v>785.77</v>
      </c>
      <c r="K9" s="171">
        <v>774.88</v>
      </c>
      <c r="L9" s="171">
        <v>683.61</v>
      </c>
      <c r="M9" s="171">
        <v>415.77</v>
      </c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</row>
    <row r="10" s="94" customFormat="1" ht="32.1" customHeight="1" spans="1:25">
      <c r="A10" s="172" t="s">
        <v>2346</v>
      </c>
      <c r="B10" s="171">
        <v>358686.15</v>
      </c>
      <c r="C10" s="171">
        <v>45216.48</v>
      </c>
      <c r="D10" s="171">
        <v>32263.38</v>
      </c>
      <c r="E10" s="171">
        <v>38552.54</v>
      </c>
      <c r="F10" s="171">
        <v>32180.54</v>
      </c>
      <c r="G10" s="171">
        <v>34234.8</v>
      </c>
      <c r="H10" s="171">
        <v>26677.38</v>
      </c>
      <c r="I10" s="171">
        <v>32280.52</v>
      </c>
      <c r="J10" s="171">
        <v>32083.32</v>
      </c>
      <c r="K10" s="171">
        <v>32560.94</v>
      </c>
      <c r="L10" s="171">
        <v>29889.94</v>
      </c>
      <c r="M10" s="171">
        <v>22746.31</v>
      </c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</row>
    <row r="11" s="94" customFormat="1" ht="32.1" customHeight="1" spans="1:25">
      <c r="A11" s="172" t="s">
        <v>2347</v>
      </c>
      <c r="B11" s="171">
        <v>60930</v>
      </c>
      <c r="C11" s="171">
        <v>6394</v>
      </c>
      <c r="D11" s="171">
        <v>5410</v>
      </c>
      <c r="E11" s="171">
        <v>8216</v>
      </c>
      <c r="F11" s="171">
        <v>5326</v>
      </c>
      <c r="G11" s="171">
        <v>5153</v>
      </c>
      <c r="H11" s="171">
        <v>4361</v>
      </c>
      <c r="I11" s="171">
        <v>6753</v>
      </c>
      <c r="J11" s="171">
        <v>5693</v>
      </c>
      <c r="K11" s="171">
        <v>6557</v>
      </c>
      <c r="L11" s="171">
        <v>4460</v>
      </c>
      <c r="M11" s="171">
        <v>2607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</row>
    <row r="12" s="94" customFormat="1" ht="32.1" customHeight="1" spans="1:25">
      <c r="A12" s="172" t="s">
        <v>2348</v>
      </c>
      <c r="B12" s="173">
        <v>323160.7</v>
      </c>
      <c r="C12" s="173">
        <v>74620.12</v>
      </c>
      <c r="D12" s="173">
        <v>27816.82</v>
      </c>
      <c r="E12" s="173">
        <v>47531.02</v>
      </c>
      <c r="F12" s="173">
        <v>21584.97</v>
      </c>
      <c r="G12" s="173">
        <v>20683.78</v>
      </c>
      <c r="H12" s="173">
        <v>14715.78</v>
      </c>
      <c r="I12" s="173">
        <v>35978.29</v>
      </c>
      <c r="J12" s="173">
        <v>24017.54</v>
      </c>
      <c r="K12" s="173">
        <v>35128.97</v>
      </c>
      <c r="L12" s="173">
        <v>19976.14</v>
      </c>
      <c r="M12" s="173">
        <v>1107.27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</row>
    <row r="13" s="94" customFormat="1" ht="32.1" customHeight="1" spans="1:25">
      <c r="A13" s="174" t="s">
        <v>2349</v>
      </c>
      <c r="B13" s="175">
        <v>41274.4</v>
      </c>
      <c r="C13" s="175">
        <v>2821.94</v>
      </c>
      <c r="D13" s="175">
        <v>2791.48</v>
      </c>
      <c r="E13" s="175">
        <v>1764.5</v>
      </c>
      <c r="F13" s="175">
        <v>1507.28</v>
      </c>
      <c r="G13" s="175">
        <v>9480.2</v>
      </c>
      <c r="H13" s="175">
        <v>3216.6</v>
      </c>
      <c r="I13" s="175">
        <v>2876.16</v>
      </c>
      <c r="J13" s="175">
        <v>3031.8</v>
      </c>
      <c r="K13" s="175">
        <v>3280.04</v>
      </c>
      <c r="L13" s="175">
        <v>4517.6</v>
      </c>
      <c r="M13" s="175">
        <v>5986.8</v>
      </c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</row>
    <row r="14" s="94" customFormat="1" ht="32.1" customHeight="1" spans="1:25">
      <c r="A14" s="176" t="s">
        <v>2350</v>
      </c>
      <c r="B14" s="169">
        <v>161147.05</v>
      </c>
      <c r="C14" s="169">
        <v>22652.15</v>
      </c>
      <c r="D14" s="169">
        <v>15866.03</v>
      </c>
      <c r="E14" s="169">
        <v>16903.49</v>
      </c>
      <c r="F14" s="169">
        <v>12911.59</v>
      </c>
      <c r="G14" s="169">
        <v>16260.28</v>
      </c>
      <c r="H14" s="169">
        <v>11514.12</v>
      </c>
      <c r="I14" s="169">
        <v>14122.34</v>
      </c>
      <c r="J14" s="169">
        <v>14607.51</v>
      </c>
      <c r="K14" s="169">
        <v>13932.83</v>
      </c>
      <c r="L14" s="169">
        <v>13550.05</v>
      </c>
      <c r="M14" s="169">
        <v>8826.66</v>
      </c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</row>
    <row r="15" s="157" customFormat="1" ht="32.1" customHeight="1" spans="1:211">
      <c r="A15" s="176" t="s">
        <v>2351</v>
      </c>
      <c r="B15" s="169">
        <v>162807</v>
      </c>
      <c r="C15" s="169">
        <v>19863</v>
      </c>
      <c r="D15" s="169">
        <v>14058</v>
      </c>
      <c r="E15" s="169">
        <v>15771</v>
      </c>
      <c r="F15" s="169">
        <v>15541</v>
      </c>
      <c r="G15" s="169">
        <v>15912</v>
      </c>
      <c r="H15" s="169">
        <v>16694</v>
      </c>
      <c r="I15" s="169">
        <v>14290</v>
      </c>
      <c r="J15" s="169">
        <v>16085</v>
      </c>
      <c r="K15" s="169">
        <v>13518</v>
      </c>
      <c r="L15" s="169">
        <v>14001</v>
      </c>
      <c r="M15" s="169">
        <v>7074</v>
      </c>
      <c r="N15" s="94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</row>
    <row r="16" s="157" customFormat="1" ht="32.1" customHeight="1" spans="1:211">
      <c r="A16" s="176" t="s">
        <v>2352</v>
      </c>
      <c r="B16" s="169">
        <v>14083.27</v>
      </c>
      <c r="C16" s="169">
        <v>1865.7</v>
      </c>
      <c r="D16" s="169">
        <v>1389.31</v>
      </c>
      <c r="E16" s="169">
        <v>1636.6</v>
      </c>
      <c r="F16" s="169">
        <v>977.54</v>
      </c>
      <c r="G16" s="169">
        <v>1306.86</v>
      </c>
      <c r="H16" s="169">
        <v>1134.58</v>
      </c>
      <c r="I16" s="169">
        <v>1347.47</v>
      </c>
      <c r="J16" s="169">
        <v>1014.7</v>
      </c>
      <c r="K16" s="169">
        <v>1366.43</v>
      </c>
      <c r="L16" s="169">
        <v>1288.7</v>
      </c>
      <c r="M16" s="169">
        <v>755.38</v>
      </c>
      <c r="N16" s="94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</row>
    <row r="17" s="157" customFormat="1" ht="32.1" customHeight="1" spans="1:211">
      <c r="A17" s="176" t="s">
        <v>2353</v>
      </c>
      <c r="B17" s="169">
        <v>41227.85</v>
      </c>
      <c r="C17" s="169">
        <v>4122.51</v>
      </c>
      <c r="D17" s="169">
        <v>7952.97</v>
      </c>
      <c r="E17" s="169">
        <v>16594.33</v>
      </c>
      <c r="F17" s="169">
        <v>1667.91</v>
      </c>
      <c r="G17" s="169">
        <v>989.76</v>
      </c>
      <c r="H17" s="169">
        <v>924.56</v>
      </c>
      <c r="I17" s="169">
        <v>2999.23</v>
      </c>
      <c r="J17" s="169">
        <v>1474.2</v>
      </c>
      <c r="K17" s="169">
        <v>3104.34</v>
      </c>
      <c r="L17" s="169">
        <v>1398.04</v>
      </c>
      <c r="M17" s="169">
        <v>0</v>
      </c>
      <c r="N17" s="94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</row>
    <row r="18" s="157" customFormat="1" ht="32.1" customHeight="1" spans="1:211">
      <c r="A18" s="176" t="s">
        <v>2354</v>
      </c>
      <c r="B18" s="169">
        <v>80</v>
      </c>
      <c r="C18" s="169">
        <v>20</v>
      </c>
      <c r="D18" s="169">
        <v>0</v>
      </c>
      <c r="E18" s="169">
        <v>0</v>
      </c>
      <c r="F18" s="169">
        <v>30</v>
      </c>
      <c r="G18" s="169">
        <v>0</v>
      </c>
      <c r="H18" s="169">
        <v>0</v>
      </c>
      <c r="I18" s="169">
        <v>0</v>
      </c>
      <c r="J18" s="169">
        <v>30</v>
      </c>
      <c r="K18" s="169">
        <v>0</v>
      </c>
      <c r="L18" s="169">
        <v>0</v>
      </c>
      <c r="M18" s="169">
        <v>0</v>
      </c>
      <c r="N18" s="94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</row>
    <row r="19" s="157" customFormat="1" ht="32.1" customHeight="1" spans="1:211">
      <c r="A19" s="176" t="s">
        <v>2355</v>
      </c>
      <c r="B19" s="169">
        <v>6041.57</v>
      </c>
      <c r="C19" s="169">
        <v>440.78</v>
      </c>
      <c r="D19" s="169">
        <v>414.78</v>
      </c>
      <c r="E19" s="169">
        <v>1162.41</v>
      </c>
      <c r="F19" s="169">
        <v>444.98</v>
      </c>
      <c r="G19" s="169">
        <v>680.48</v>
      </c>
      <c r="H19" s="169">
        <v>327.64</v>
      </c>
      <c r="I19" s="169">
        <v>684.79</v>
      </c>
      <c r="J19" s="169">
        <v>367.97</v>
      </c>
      <c r="K19" s="169">
        <v>455.49</v>
      </c>
      <c r="L19" s="169">
        <v>710.03</v>
      </c>
      <c r="M19" s="169">
        <v>352.22</v>
      </c>
      <c r="N19" s="94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</row>
    <row r="20" s="157" customFormat="1" ht="32.1" customHeight="1" spans="1:211">
      <c r="A20" s="176" t="s">
        <v>2356</v>
      </c>
      <c r="B20" s="169">
        <v>50483.11</v>
      </c>
      <c r="C20" s="169">
        <v>11343.83</v>
      </c>
      <c r="D20" s="169">
        <v>4207.88</v>
      </c>
      <c r="E20" s="169">
        <v>5408.85</v>
      </c>
      <c r="F20" s="169">
        <v>4334.34</v>
      </c>
      <c r="G20" s="169">
        <v>3755.56</v>
      </c>
      <c r="H20" s="169">
        <v>2507.5</v>
      </c>
      <c r="I20" s="169">
        <v>4653.2</v>
      </c>
      <c r="J20" s="169">
        <v>4222.96</v>
      </c>
      <c r="K20" s="169">
        <v>4773.91</v>
      </c>
      <c r="L20" s="169">
        <v>3951.76</v>
      </c>
      <c r="M20" s="169">
        <v>1323.32</v>
      </c>
      <c r="N20" s="94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</row>
    <row r="21" s="157" customFormat="1" ht="32.1" customHeight="1" spans="1:211">
      <c r="A21" s="176" t="s">
        <v>2357</v>
      </c>
      <c r="B21" s="169">
        <v>48190.37</v>
      </c>
      <c r="C21" s="169">
        <v>8855.04</v>
      </c>
      <c r="D21" s="169">
        <v>4116.88</v>
      </c>
      <c r="E21" s="169">
        <v>7262.08</v>
      </c>
      <c r="F21" s="169">
        <v>3429.83</v>
      </c>
      <c r="G21" s="169">
        <v>4098.09</v>
      </c>
      <c r="H21" s="169">
        <v>1920.74</v>
      </c>
      <c r="I21" s="169">
        <v>4947.72</v>
      </c>
      <c r="J21" s="169">
        <v>4027.03</v>
      </c>
      <c r="K21" s="169">
        <v>5080.83</v>
      </c>
      <c r="L21" s="169">
        <v>3291.56</v>
      </c>
      <c r="M21" s="169">
        <v>1160.57</v>
      </c>
      <c r="N21" s="94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</row>
    <row r="22" s="157" customFormat="1" ht="32.1" customHeight="1" spans="1:211">
      <c r="A22" s="176" t="s">
        <v>2358</v>
      </c>
      <c r="B22" s="169">
        <v>18643.6</v>
      </c>
      <c r="C22" s="169">
        <v>672.93</v>
      </c>
      <c r="D22" s="169">
        <v>2478.67</v>
      </c>
      <c r="E22" s="169">
        <v>1804.26</v>
      </c>
      <c r="F22" s="169">
        <v>1274.93</v>
      </c>
      <c r="G22" s="169">
        <v>3406.45</v>
      </c>
      <c r="H22" s="169">
        <v>291.91</v>
      </c>
      <c r="I22" s="169">
        <v>2554.52</v>
      </c>
      <c r="J22" s="169">
        <v>1037.46</v>
      </c>
      <c r="K22" s="169">
        <v>4038.01</v>
      </c>
      <c r="L22" s="169">
        <v>982.15</v>
      </c>
      <c r="M22" s="169">
        <v>102.31</v>
      </c>
      <c r="N22" s="94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</row>
    <row r="23" s="157" customFormat="1" ht="32.1" customHeight="1" spans="1:211">
      <c r="A23" s="176" t="s">
        <v>2359</v>
      </c>
      <c r="B23" s="169">
        <v>166343.55</v>
      </c>
      <c r="C23" s="169">
        <v>20198.32</v>
      </c>
      <c r="D23" s="169">
        <v>9065.96</v>
      </c>
      <c r="E23" s="169">
        <v>9120.44</v>
      </c>
      <c r="F23" s="169">
        <v>12432.04</v>
      </c>
      <c r="G23" s="169">
        <v>28697.8</v>
      </c>
      <c r="H23" s="169">
        <v>12792.22</v>
      </c>
      <c r="I23" s="169">
        <v>6698.65</v>
      </c>
      <c r="J23" s="169">
        <v>12359.28</v>
      </c>
      <c r="K23" s="169">
        <v>12624.15</v>
      </c>
      <c r="L23" s="169">
        <v>29072.7</v>
      </c>
      <c r="M23" s="169">
        <v>13281.99</v>
      </c>
      <c r="N23" s="94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</row>
    <row r="24" s="157" customFormat="1" ht="32.1" customHeight="1" spans="1:211">
      <c r="A24" s="176" t="s">
        <v>2360</v>
      </c>
      <c r="B24" s="169">
        <v>34006</v>
      </c>
      <c r="C24" s="169">
        <v>1327.4</v>
      </c>
      <c r="D24" s="169">
        <v>2273.48</v>
      </c>
      <c r="E24" s="169">
        <v>2097.05</v>
      </c>
      <c r="F24" s="169">
        <v>6509.97</v>
      </c>
      <c r="G24" s="169">
        <v>5011.85</v>
      </c>
      <c r="H24" s="169">
        <v>3290.03</v>
      </c>
      <c r="I24" s="169">
        <v>1319.21</v>
      </c>
      <c r="J24" s="169">
        <v>2152.42</v>
      </c>
      <c r="K24" s="169">
        <v>1722.02</v>
      </c>
      <c r="L24" s="169">
        <v>7954.87</v>
      </c>
      <c r="M24" s="169">
        <v>347.7</v>
      </c>
      <c r="N24" s="94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</row>
    <row r="25" s="157" customFormat="1" ht="32.1" customHeight="1" spans="1:211">
      <c r="A25" s="177" t="s">
        <v>2361</v>
      </c>
      <c r="B25" s="178">
        <v>0</v>
      </c>
      <c r="C25" s="178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94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</row>
    <row r="26" s="157" customFormat="1" ht="32.1" customHeight="1" spans="1:211">
      <c r="A26" s="176" t="s">
        <v>2362</v>
      </c>
      <c r="B26" s="169">
        <v>1100</v>
      </c>
      <c r="C26" s="169">
        <v>116.93</v>
      </c>
      <c r="D26" s="169">
        <v>1.15</v>
      </c>
      <c r="E26" s="169">
        <v>114.54</v>
      </c>
      <c r="F26" s="169">
        <v>4.61</v>
      </c>
      <c r="G26" s="169">
        <v>810.8</v>
      </c>
      <c r="H26" s="169">
        <v>28.35</v>
      </c>
      <c r="I26" s="169">
        <v>13.54</v>
      </c>
      <c r="J26" s="169">
        <v>0</v>
      </c>
      <c r="K26" s="169">
        <v>6.62</v>
      </c>
      <c r="L26" s="169">
        <v>3.46</v>
      </c>
      <c r="M26" s="169">
        <v>0</v>
      </c>
      <c r="N26" s="94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</row>
    <row r="27" s="157" customFormat="1" ht="32.1" customHeight="1" spans="1:211">
      <c r="A27" s="176" t="s">
        <v>2363</v>
      </c>
      <c r="B27" s="169">
        <v>352</v>
      </c>
      <c r="C27" s="169">
        <v>35.2</v>
      </c>
      <c r="D27" s="169">
        <v>35.2</v>
      </c>
      <c r="E27" s="169">
        <v>21.12</v>
      </c>
      <c r="F27" s="169">
        <v>35.2</v>
      </c>
      <c r="G27" s="169">
        <v>35.2</v>
      </c>
      <c r="H27" s="169">
        <v>42.24</v>
      </c>
      <c r="I27" s="169">
        <v>35.2</v>
      </c>
      <c r="J27" s="169">
        <v>42.24</v>
      </c>
      <c r="K27" s="169">
        <v>35.2</v>
      </c>
      <c r="L27" s="169">
        <v>35.2</v>
      </c>
      <c r="M27" s="169">
        <v>0</v>
      </c>
      <c r="N27" s="94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</row>
    <row r="28" s="157" customFormat="1" ht="32.1" customHeight="1" spans="1:211">
      <c r="A28" s="176" t="s">
        <v>2364</v>
      </c>
      <c r="B28" s="169">
        <v>42211.25</v>
      </c>
      <c r="C28" s="169">
        <v>5317.27</v>
      </c>
      <c r="D28" s="169">
        <v>4080.97</v>
      </c>
      <c r="E28" s="169">
        <v>6196.88</v>
      </c>
      <c r="F28" s="169">
        <v>4541.01</v>
      </c>
      <c r="G28" s="169">
        <v>3308.38</v>
      </c>
      <c r="H28" s="169">
        <v>2169.42</v>
      </c>
      <c r="I28" s="169">
        <v>4373.92</v>
      </c>
      <c r="J28" s="169">
        <v>3079.88</v>
      </c>
      <c r="K28" s="169">
        <v>5062.72</v>
      </c>
      <c r="L28" s="169">
        <v>2803.09</v>
      </c>
      <c r="M28" s="169">
        <v>1277.71</v>
      </c>
      <c r="N28" s="94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</row>
    <row r="29" s="157" customFormat="1" ht="32.1" customHeight="1" spans="1:211">
      <c r="A29" s="179" t="s">
        <v>2365</v>
      </c>
      <c r="B29" s="180">
        <v>17090.95</v>
      </c>
      <c r="C29" s="180">
        <v>6255.87</v>
      </c>
      <c r="D29" s="180">
        <v>170.56</v>
      </c>
      <c r="E29" s="180">
        <v>937.81</v>
      </c>
      <c r="F29" s="180">
        <v>3881.53</v>
      </c>
      <c r="G29" s="180">
        <v>3640.5</v>
      </c>
      <c r="H29" s="180">
        <v>253.51</v>
      </c>
      <c r="I29" s="180">
        <v>841.41</v>
      </c>
      <c r="J29" s="180">
        <v>408.16</v>
      </c>
      <c r="K29" s="180">
        <v>423.39</v>
      </c>
      <c r="L29" s="180">
        <v>153.45</v>
      </c>
      <c r="M29" s="180">
        <v>124.76</v>
      </c>
      <c r="N29" s="94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</row>
    <row r="30" s="157" customFormat="1" ht="32.1" customHeight="1" spans="1:211">
      <c r="A30" s="176" t="s">
        <v>2366</v>
      </c>
      <c r="B30" s="169">
        <v>1775.95</v>
      </c>
      <c r="C30" s="169">
        <v>200.78</v>
      </c>
      <c r="D30" s="169">
        <v>124.57</v>
      </c>
      <c r="E30" s="169">
        <v>154.14</v>
      </c>
      <c r="F30" s="169">
        <v>140.77</v>
      </c>
      <c r="G30" s="169">
        <v>144.49</v>
      </c>
      <c r="H30" s="169">
        <v>125.5</v>
      </c>
      <c r="I30" s="169">
        <v>141.76</v>
      </c>
      <c r="J30" s="169">
        <v>157.99</v>
      </c>
      <c r="K30" s="169">
        <v>363.95</v>
      </c>
      <c r="L30" s="169">
        <v>117.09</v>
      </c>
      <c r="M30" s="169">
        <v>104.91</v>
      </c>
      <c r="N30" s="94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</row>
    <row r="31" s="157" customFormat="1" ht="32.1" customHeight="1" spans="1:211">
      <c r="A31" s="176" t="s">
        <v>2367</v>
      </c>
      <c r="B31" s="181">
        <v>8036</v>
      </c>
      <c r="C31" s="181">
        <v>3795.73</v>
      </c>
      <c r="D31" s="181">
        <v>0</v>
      </c>
      <c r="E31" s="181">
        <v>0</v>
      </c>
      <c r="F31" s="181">
        <v>3590.9</v>
      </c>
      <c r="G31" s="181">
        <v>0</v>
      </c>
      <c r="H31" s="181">
        <v>0</v>
      </c>
      <c r="I31" s="181">
        <v>649.37</v>
      </c>
      <c r="J31" s="181">
        <v>0</v>
      </c>
      <c r="K31" s="181">
        <v>0</v>
      </c>
      <c r="L31" s="181">
        <v>0</v>
      </c>
      <c r="M31" s="181">
        <v>0</v>
      </c>
      <c r="N31" s="94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</row>
    <row r="32" s="157" customFormat="1" ht="32.1" customHeight="1" spans="1:211">
      <c r="A32" s="176" t="s">
        <v>2368</v>
      </c>
      <c r="B32" s="182">
        <v>516</v>
      </c>
      <c r="C32" s="182">
        <v>68.14</v>
      </c>
      <c r="D32" s="182">
        <v>45.99</v>
      </c>
      <c r="E32" s="182">
        <v>71.67</v>
      </c>
      <c r="F32" s="182">
        <v>49.86</v>
      </c>
      <c r="G32" s="182">
        <v>36.23</v>
      </c>
      <c r="H32" s="182">
        <v>28.01</v>
      </c>
      <c r="I32" s="182">
        <v>50.28</v>
      </c>
      <c r="J32" s="182">
        <v>50.17</v>
      </c>
      <c r="K32" s="182">
        <v>59.44</v>
      </c>
      <c r="L32" s="182">
        <v>36.36</v>
      </c>
      <c r="M32" s="182">
        <v>19.85</v>
      </c>
      <c r="N32" s="94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</row>
    <row r="33" s="157" customFormat="1" ht="32.1" customHeight="1" spans="1:211">
      <c r="A33" s="176" t="s">
        <v>2369</v>
      </c>
      <c r="B33" s="181">
        <v>5251</v>
      </c>
      <c r="C33" s="181">
        <v>2191.22</v>
      </c>
      <c r="D33" s="181">
        <v>0</v>
      </c>
      <c r="E33" s="181">
        <v>0</v>
      </c>
      <c r="F33" s="181">
        <v>0</v>
      </c>
      <c r="G33" s="181">
        <v>3059.78</v>
      </c>
      <c r="H33" s="181">
        <v>0</v>
      </c>
      <c r="I33" s="181">
        <v>0</v>
      </c>
      <c r="J33" s="181">
        <v>0</v>
      </c>
      <c r="K33" s="181">
        <v>0</v>
      </c>
      <c r="L33" s="181">
        <v>0</v>
      </c>
      <c r="M33" s="181">
        <v>0</v>
      </c>
      <c r="N33" s="94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4"/>
      <c r="GA33" s="94"/>
      <c r="GB33" s="94"/>
      <c r="GC33" s="94"/>
      <c r="GD33" s="94"/>
      <c r="GE33" s="94"/>
      <c r="GF33" s="94"/>
      <c r="GG33" s="94"/>
      <c r="GH33" s="94"/>
      <c r="GI33" s="94"/>
      <c r="GJ33" s="94"/>
      <c r="GK33" s="94"/>
      <c r="GL33" s="94"/>
      <c r="GM33" s="94"/>
      <c r="GN33" s="94"/>
      <c r="GO33" s="94"/>
      <c r="GP33" s="94"/>
      <c r="GQ33" s="94"/>
      <c r="GR33" s="94"/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</row>
    <row r="34" s="157" customFormat="1" ht="32.1" customHeight="1" spans="1:211">
      <c r="A34" s="176" t="s">
        <v>2370</v>
      </c>
      <c r="B34" s="169">
        <v>900</v>
      </c>
      <c r="C34" s="169">
        <v>0</v>
      </c>
      <c r="D34" s="169">
        <v>0</v>
      </c>
      <c r="E34" s="169">
        <v>100</v>
      </c>
      <c r="F34" s="169">
        <v>100</v>
      </c>
      <c r="G34" s="169">
        <v>400</v>
      </c>
      <c r="H34" s="169">
        <v>100</v>
      </c>
      <c r="I34" s="169">
        <v>0</v>
      </c>
      <c r="J34" s="169">
        <v>200</v>
      </c>
      <c r="K34" s="169">
        <v>0</v>
      </c>
      <c r="L34" s="169">
        <v>0</v>
      </c>
      <c r="M34" s="169">
        <v>0</v>
      </c>
      <c r="N34" s="94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</row>
    <row r="35" s="157" customFormat="1" ht="32.1" customHeight="1" spans="1:211">
      <c r="A35" s="176" t="s">
        <v>2371</v>
      </c>
      <c r="B35" s="171">
        <v>612</v>
      </c>
      <c r="C35" s="171">
        <v>0</v>
      </c>
      <c r="D35" s="171">
        <v>0</v>
      </c>
      <c r="E35" s="171">
        <v>612</v>
      </c>
      <c r="F35" s="171">
        <v>0</v>
      </c>
      <c r="G35" s="171">
        <v>0</v>
      </c>
      <c r="H35" s="171">
        <v>0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94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</row>
  </sheetData>
  <mergeCells count="2">
    <mergeCell ref="A2:M2"/>
    <mergeCell ref="B3:K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O27" sqref="O27"/>
    </sheetView>
  </sheetViews>
  <sheetFormatPr defaultColWidth="7" defaultRowHeight="13.5"/>
  <cols>
    <col min="1" max="14" width="9.25" style="48" customWidth="1"/>
    <col min="15" max="16384" width="7" style="48"/>
  </cols>
  <sheetData>
    <row r="1" s="48" customFormat="1" spans="1:14">
      <c r="A1" s="49" t="s">
        <v>2372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8" customFormat="1" spans="1:1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8" customFormat="1" spans="1:14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="48" customFormat="1" spans="1:14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="48" customFormat="1" spans="1:1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="48" customFormat="1" spans="1:14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="48" customFormat="1" spans="1:14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="48" customFormat="1" spans="1:14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="48" customFormat="1" spans="1:14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="48" customFormat="1" spans="1:14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="48" customFormat="1" spans="1:14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="48" customFormat="1" spans="1:1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="48" customFormat="1" spans="1:14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="48" customFormat="1" spans="1:14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="48" customFormat="1" spans="1:14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="48" customFormat="1" spans="1:1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="48" customFormat="1" spans="1:1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="48" customFormat="1" spans="1:14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="48" customFormat="1" spans="1:1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="48" customFormat="1" spans="1:14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="48" customFormat="1" spans="1:1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="48" customFormat="1" spans="1:14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="48" customFormat="1" spans="1:1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="48" customFormat="1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="48" customFormat="1" spans="1:1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="48" customFormat="1" spans="1:14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="48" customFormat="1" spans="1:1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="48" customFormat="1" spans="1:14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</sheetData>
  <mergeCells count="1">
    <mergeCell ref="A1:N28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9" sqref="F9"/>
    </sheetView>
  </sheetViews>
  <sheetFormatPr defaultColWidth="10" defaultRowHeight="13.5" outlineLevelCol="3"/>
  <cols>
    <col min="1" max="1" width="33.625" style="131" customWidth="1"/>
    <col min="2" max="2" width="16.375" style="131" customWidth="1"/>
    <col min="3" max="3" width="32.75" style="131" customWidth="1"/>
    <col min="4" max="4" width="16.375" style="131" customWidth="1"/>
    <col min="5" max="16383" width="10" style="131"/>
  </cols>
  <sheetData>
    <row r="1" s="131" customFormat="1" spans="1:1">
      <c r="A1" s="131" t="s">
        <v>2373</v>
      </c>
    </row>
    <row r="2" s="131" customFormat="1" ht="22.9" customHeight="1" spans="1:4">
      <c r="A2" s="149" t="s">
        <v>2374</v>
      </c>
      <c r="B2" s="149"/>
      <c r="C2" s="149"/>
      <c r="D2" s="149"/>
    </row>
    <row r="3" s="131" customFormat="1" ht="19.5" customHeight="1" spans="1:4">
      <c r="A3" s="133" t="s">
        <v>2375</v>
      </c>
      <c r="B3" s="134"/>
      <c r="C3" s="135" t="s">
        <v>3</v>
      </c>
      <c r="D3" s="135"/>
    </row>
    <row r="4" s="131" customFormat="1" ht="24.4" customHeight="1" spans="1:4">
      <c r="A4" s="136" t="s">
        <v>4</v>
      </c>
      <c r="B4" s="136"/>
      <c r="C4" s="136" t="s">
        <v>5</v>
      </c>
      <c r="D4" s="136"/>
    </row>
    <row r="5" s="131" customFormat="1" ht="24.4" customHeight="1" spans="1:4">
      <c r="A5" s="136" t="s">
        <v>8</v>
      </c>
      <c r="B5" s="136" t="s">
        <v>7</v>
      </c>
      <c r="C5" s="136" t="s">
        <v>8</v>
      </c>
      <c r="D5" s="136" t="s">
        <v>7</v>
      </c>
    </row>
    <row r="6" s="131" customFormat="1" ht="39.2" customHeight="1" spans="1:4">
      <c r="A6" s="136"/>
      <c r="B6" s="136" t="s">
        <v>9</v>
      </c>
      <c r="C6" s="136"/>
      <c r="D6" s="136" t="s">
        <v>9</v>
      </c>
    </row>
    <row r="7" s="131" customFormat="1" ht="22.9" customHeight="1" spans="1:4">
      <c r="A7" s="150" t="s">
        <v>10</v>
      </c>
      <c r="B7" s="151">
        <v>14704.71</v>
      </c>
      <c r="C7" s="152" t="s">
        <v>11</v>
      </c>
      <c r="D7" s="151">
        <v>40118.04</v>
      </c>
    </row>
    <row r="8" s="131" customFormat="1" ht="22.9" customHeight="1" spans="1:4">
      <c r="A8" s="150" t="s">
        <v>2376</v>
      </c>
      <c r="B8" s="151"/>
      <c r="C8" s="152" t="s">
        <v>2377</v>
      </c>
      <c r="D8" s="151"/>
    </row>
    <row r="9" s="131" customFormat="1" ht="22.9" customHeight="1" spans="1:4">
      <c r="A9" s="150" t="s">
        <v>15</v>
      </c>
      <c r="B9" s="151">
        <f>SUM(B10,B12,B14)</f>
        <v>25413.33</v>
      </c>
      <c r="C9" s="152" t="s">
        <v>17</v>
      </c>
      <c r="D9" s="151"/>
    </row>
    <row r="10" s="131" customFormat="1" ht="22.9" customHeight="1" spans="1:4">
      <c r="A10" s="137" t="s">
        <v>2378</v>
      </c>
      <c r="B10" s="153">
        <v>4888</v>
      </c>
      <c r="C10" s="154" t="s">
        <v>2379</v>
      </c>
      <c r="D10" s="153"/>
    </row>
    <row r="11" s="131" customFormat="1" ht="22.9" customHeight="1" spans="1:4">
      <c r="A11" s="137" t="s">
        <v>2380</v>
      </c>
      <c r="B11" s="153"/>
      <c r="C11" s="154" t="s">
        <v>2381</v>
      </c>
      <c r="D11" s="153"/>
    </row>
    <row r="12" s="131" customFormat="1" ht="22.9" customHeight="1" spans="1:4">
      <c r="A12" s="137" t="s">
        <v>38</v>
      </c>
      <c r="B12" s="153">
        <v>7986.39</v>
      </c>
      <c r="C12" s="154" t="s">
        <v>2382</v>
      </c>
      <c r="D12" s="153"/>
    </row>
    <row r="13" s="131" customFormat="1" ht="22.9" customHeight="1" spans="1:4">
      <c r="A13" s="137" t="s">
        <v>2383</v>
      </c>
      <c r="B13" s="153"/>
      <c r="C13" s="154" t="s">
        <v>2384</v>
      </c>
      <c r="D13" s="153"/>
    </row>
    <row r="14" s="131" customFormat="1" ht="22.9" customHeight="1" spans="1:4">
      <c r="A14" s="137" t="s">
        <v>2385</v>
      </c>
      <c r="B14" s="153">
        <v>12538.94</v>
      </c>
      <c r="C14" s="154" t="s">
        <v>2386</v>
      </c>
      <c r="D14" s="153"/>
    </row>
    <row r="15" s="131" customFormat="1" ht="22.9" customHeight="1" spans="1:4">
      <c r="A15" s="137" t="s">
        <v>51</v>
      </c>
      <c r="B15" s="153"/>
      <c r="C15" s="154" t="s">
        <v>52</v>
      </c>
      <c r="D15" s="153"/>
    </row>
    <row r="16" s="131" customFormat="1" ht="22.9" customHeight="1" spans="1:4">
      <c r="A16" s="139" t="s">
        <v>53</v>
      </c>
      <c r="B16" s="151">
        <f>B7+B8+B9</f>
        <v>40118.04</v>
      </c>
      <c r="C16" s="155" t="s">
        <v>54</v>
      </c>
      <c r="D16" s="151">
        <f>D7+D8+D9</f>
        <v>40118.04</v>
      </c>
    </row>
    <row r="17" s="131" customFormat="1" ht="9.75" customHeight="1" spans="1:4">
      <c r="A17" s="156"/>
      <c r="B17" s="156"/>
      <c r="C17" s="156"/>
      <c r="D17" s="156"/>
    </row>
  </sheetData>
  <mergeCells count="6">
    <mergeCell ref="A2:D2"/>
    <mergeCell ref="C3:D3"/>
    <mergeCell ref="A4:B4"/>
    <mergeCell ref="C4:D4"/>
    <mergeCell ref="A5:A6"/>
    <mergeCell ref="C5:C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G9" sqref="G9"/>
    </sheetView>
  </sheetViews>
  <sheetFormatPr defaultColWidth="10" defaultRowHeight="25" customHeight="1" outlineLevelCol="3"/>
  <cols>
    <col min="1" max="1" width="12.8166666666667" customWidth="1"/>
    <col min="2" max="2" width="33.3416666666667" style="143" customWidth="1"/>
    <col min="3" max="3" width="16.4083333333333" customWidth="1"/>
    <col min="4" max="4" width="10.2583333333333" customWidth="1"/>
  </cols>
  <sheetData>
    <row r="1" customHeight="1" spans="1:4">
      <c r="A1" s="61" t="s">
        <v>2387</v>
      </c>
      <c r="B1" s="80"/>
      <c r="C1" s="81"/>
      <c r="D1" s="82"/>
    </row>
    <row r="2" customHeight="1" spans="1:4">
      <c r="A2" s="64" t="s">
        <v>2388</v>
      </c>
      <c r="B2" s="144"/>
      <c r="C2" s="64"/>
      <c r="D2" s="64"/>
    </row>
    <row r="3" customHeight="1" spans="2:4">
      <c r="B3" s="83"/>
      <c r="C3" s="84"/>
      <c r="D3" s="66"/>
    </row>
    <row r="4" customHeight="1" spans="1:4">
      <c r="A4" s="67" t="s">
        <v>8</v>
      </c>
      <c r="B4" s="145"/>
      <c r="C4" s="67" t="s">
        <v>7</v>
      </c>
      <c r="D4" s="68" t="s">
        <v>61</v>
      </c>
    </row>
    <row r="5" customHeight="1" spans="1:4">
      <c r="A5" s="67" t="s">
        <v>58</v>
      </c>
      <c r="B5" s="145" t="s">
        <v>59</v>
      </c>
      <c r="C5" s="67" t="s">
        <v>9</v>
      </c>
      <c r="D5" s="69"/>
    </row>
    <row r="6" customHeight="1" spans="1:4">
      <c r="A6" s="86">
        <v>10301</v>
      </c>
      <c r="B6" s="146" t="s">
        <v>2389</v>
      </c>
      <c r="C6" s="90">
        <f>SUM(C7)</f>
        <v>13520.66</v>
      </c>
      <c r="D6" s="77"/>
    </row>
    <row r="7" customHeight="1" spans="1:4">
      <c r="A7" s="70" t="s">
        <v>2390</v>
      </c>
      <c r="B7" s="106" t="s">
        <v>2391</v>
      </c>
      <c r="C7" s="147">
        <v>13520.66</v>
      </c>
      <c r="D7" s="72"/>
    </row>
    <row r="8" customHeight="1" spans="1:4">
      <c r="A8" s="70" t="s">
        <v>2392</v>
      </c>
      <c r="B8" s="106" t="s">
        <v>2393</v>
      </c>
      <c r="C8" s="147">
        <v>13520.66</v>
      </c>
      <c r="D8" s="72"/>
    </row>
    <row r="9" customHeight="1" spans="1:4">
      <c r="A9" s="86">
        <v>10310</v>
      </c>
      <c r="B9" s="146" t="s">
        <v>2394</v>
      </c>
      <c r="C9" s="90">
        <f>SUM(C10:C11)</f>
        <v>1184.05</v>
      </c>
      <c r="D9" s="77"/>
    </row>
    <row r="10" ht="32" customHeight="1" spans="1:4">
      <c r="A10" s="70" t="s">
        <v>2395</v>
      </c>
      <c r="B10" s="106" t="s">
        <v>2396</v>
      </c>
      <c r="C10" s="93">
        <v>0</v>
      </c>
      <c r="D10" s="72"/>
    </row>
    <row r="11" ht="32" customHeight="1" spans="1:4">
      <c r="A11" s="70" t="s">
        <v>2397</v>
      </c>
      <c r="B11" s="106" t="s">
        <v>2398</v>
      </c>
      <c r="C11" s="93">
        <v>1184.05</v>
      </c>
      <c r="D11" s="72"/>
    </row>
    <row r="12" customHeight="1" spans="1:4">
      <c r="A12" s="75" t="s">
        <v>1134</v>
      </c>
      <c r="B12" s="148"/>
      <c r="C12" s="90">
        <f>C6+C9</f>
        <v>14704.71</v>
      </c>
      <c r="D12" s="77"/>
    </row>
  </sheetData>
  <mergeCells count="4">
    <mergeCell ref="A2:D2"/>
    <mergeCell ref="A4:B4"/>
    <mergeCell ref="A12:B12"/>
    <mergeCell ref="D4:D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E23" sqref="E23"/>
    </sheetView>
  </sheetViews>
  <sheetFormatPr defaultColWidth="10" defaultRowHeight="13.5" outlineLevelCol="2"/>
  <cols>
    <col min="1" max="1" width="12.875" style="131" customWidth="1"/>
    <col min="2" max="2" width="33.375" style="131" customWidth="1"/>
    <col min="3" max="3" width="19.375" style="131" customWidth="1"/>
    <col min="4" max="16383" width="10" style="131"/>
  </cols>
  <sheetData>
    <row r="1" s="131" customFormat="1" spans="1:1">
      <c r="A1" s="131" t="s">
        <v>2399</v>
      </c>
    </row>
    <row r="2" s="131" customFormat="1" ht="22.9" customHeight="1" spans="1:3">
      <c r="A2" s="132" t="s">
        <v>2400</v>
      </c>
      <c r="B2" s="132"/>
      <c r="C2" s="132"/>
    </row>
    <row r="3" s="131" customFormat="1" ht="19.5" customHeight="1" spans="1:3">
      <c r="A3" s="133" t="s">
        <v>2375</v>
      </c>
      <c r="B3" s="134"/>
      <c r="C3" s="135" t="s">
        <v>3</v>
      </c>
    </row>
    <row r="4" s="131" customFormat="1" ht="24.4" customHeight="1" spans="1:3">
      <c r="A4" s="136" t="s">
        <v>8</v>
      </c>
      <c r="B4" s="136"/>
      <c r="C4" s="136" t="s">
        <v>7</v>
      </c>
    </row>
    <row r="5" s="131" customFormat="1" ht="39.2" customHeight="1" spans="1:3">
      <c r="A5" s="136" t="s">
        <v>58</v>
      </c>
      <c r="B5" s="136" t="s">
        <v>59</v>
      </c>
      <c r="C5" s="136" t="s">
        <v>9</v>
      </c>
    </row>
    <row r="6" s="131" customFormat="1" ht="22.9" customHeight="1" spans="1:3">
      <c r="A6" s="137">
        <v>212</v>
      </c>
      <c r="B6" s="137" t="s">
        <v>1102</v>
      </c>
      <c r="C6" s="138">
        <v>16119.97</v>
      </c>
    </row>
    <row r="7" s="131" customFormat="1" ht="22.9" customHeight="1" spans="1:3">
      <c r="A7" s="137">
        <v>229</v>
      </c>
      <c r="B7" s="137" t="s">
        <v>1129</v>
      </c>
      <c r="C7" s="138">
        <v>7326</v>
      </c>
    </row>
    <row r="8" s="131" customFormat="1" ht="22.9" customHeight="1" spans="1:3">
      <c r="A8" s="137">
        <v>232</v>
      </c>
      <c r="B8" s="137" t="s">
        <v>1132</v>
      </c>
      <c r="C8" s="138">
        <v>16672.07</v>
      </c>
    </row>
    <row r="9" s="131" customFormat="1" ht="22.9" customHeight="1" spans="1:3">
      <c r="A9" s="139" t="s">
        <v>1134</v>
      </c>
      <c r="B9" s="139"/>
      <c r="C9" s="140">
        <f>SUM(C6:C8)</f>
        <v>40118.04</v>
      </c>
    </row>
    <row r="10" s="131" customFormat="1" ht="9.75" customHeight="1" spans="1:3">
      <c r="A10" s="141"/>
      <c r="B10" s="142"/>
      <c r="C10" s="142"/>
    </row>
  </sheetData>
  <mergeCells count="3">
    <mergeCell ref="A2:C2"/>
    <mergeCell ref="A4:B4"/>
    <mergeCell ref="A9:B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pane ySplit="6" topLeftCell="A7" activePane="bottomLeft" state="frozen"/>
      <selection/>
      <selection pane="bottomLeft" activeCell="C23" sqref="C23"/>
    </sheetView>
  </sheetViews>
  <sheetFormatPr defaultColWidth="10" defaultRowHeight="13.5" outlineLevelCol="3"/>
  <cols>
    <col min="1" max="1" width="30.775" customWidth="1"/>
    <col min="2" max="2" width="16.4083333333333" customWidth="1"/>
    <col min="3" max="3" width="30.775" customWidth="1"/>
    <col min="4" max="4" width="16.4083333333333" customWidth="1"/>
    <col min="5" max="6" width="9.76666666666667" customWidth="1"/>
  </cols>
  <sheetData>
    <row r="1" ht="14.3" customHeight="1" spans="1:4">
      <c r="A1" s="61" t="s">
        <v>2401</v>
      </c>
      <c r="B1" s="62"/>
      <c r="C1" s="62"/>
      <c r="D1" s="62"/>
    </row>
    <row r="2" ht="19.9" customHeight="1" spans="1:4">
      <c r="A2" s="64" t="s">
        <v>2402</v>
      </c>
      <c r="B2" s="64"/>
      <c r="C2" s="64"/>
      <c r="D2" s="64"/>
    </row>
    <row r="3" ht="17.05" customHeight="1" spans="2:4">
      <c r="B3" s="65"/>
      <c r="C3" s="65"/>
      <c r="D3" s="65"/>
    </row>
    <row r="4" ht="21.35" customHeight="1" spans="1:4">
      <c r="A4" s="67" t="s">
        <v>4</v>
      </c>
      <c r="B4" s="67"/>
      <c r="C4" s="67" t="s">
        <v>5</v>
      </c>
      <c r="D4" s="67"/>
    </row>
    <row r="5" ht="21.35" customHeight="1" spans="1:4">
      <c r="A5" s="67" t="s">
        <v>8</v>
      </c>
      <c r="B5" s="67" t="s">
        <v>7</v>
      </c>
      <c r="C5" s="67" t="s">
        <v>8</v>
      </c>
      <c r="D5" s="67" t="s">
        <v>7</v>
      </c>
    </row>
    <row r="6" ht="34.15" customHeight="1" spans="1:4">
      <c r="A6" s="67"/>
      <c r="B6" s="67" t="s">
        <v>9</v>
      </c>
      <c r="C6" s="67"/>
      <c r="D6" s="67" t="s">
        <v>9</v>
      </c>
    </row>
    <row r="7" ht="19.9" customHeight="1" spans="1:4">
      <c r="A7" s="86" t="s">
        <v>10</v>
      </c>
      <c r="B7" s="129" t="s">
        <v>2403</v>
      </c>
      <c r="C7" s="86" t="s">
        <v>11</v>
      </c>
      <c r="D7" s="130" t="s">
        <v>2404</v>
      </c>
    </row>
    <row r="8" ht="19.9" customHeight="1" spans="1:4">
      <c r="A8" s="86" t="s">
        <v>2376</v>
      </c>
      <c r="B8" s="129"/>
      <c r="C8" s="86" t="s">
        <v>2377</v>
      </c>
      <c r="D8" s="129"/>
    </row>
    <row r="9" ht="19.9" customHeight="1" spans="1:4">
      <c r="A9" s="86" t="s">
        <v>15</v>
      </c>
      <c r="B9" s="87" t="s">
        <v>2405</v>
      </c>
      <c r="C9" s="86" t="s">
        <v>17</v>
      </c>
      <c r="D9" s="87" t="s">
        <v>2406</v>
      </c>
    </row>
    <row r="10" ht="19.9" customHeight="1" spans="1:4">
      <c r="A10" s="70" t="s">
        <v>2378</v>
      </c>
      <c r="B10" s="91" t="s">
        <v>2407</v>
      </c>
      <c r="C10" s="70" t="s">
        <v>2379</v>
      </c>
      <c r="D10" s="91" t="s">
        <v>2406</v>
      </c>
    </row>
    <row r="11" ht="19.9" customHeight="1" spans="1:4">
      <c r="A11" s="70" t="s">
        <v>2380</v>
      </c>
      <c r="B11" s="91"/>
      <c r="C11" s="70" t="s">
        <v>2381</v>
      </c>
      <c r="D11" s="91"/>
    </row>
    <row r="12" ht="19.9" customHeight="1" spans="1:4">
      <c r="A12" s="70" t="s">
        <v>38</v>
      </c>
      <c r="B12" s="91" t="s">
        <v>2408</v>
      </c>
      <c r="C12" s="70" t="s">
        <v>2382</v>
      </c>
      <c r="D12" s="91"/>
    </row>
    <row r="13" ht="19.9" customHeight="1" spans="1:4">
      <c r="A13" s="70" t="s">
        <v>2383</v>
      </c>
      <c r="B13" s="91"/>
      <c r="C13" s="70" t="s">
        <v>2384</v>
      </c>
      <c r="D13" s="91"/>
    </row>
    <row r="14" ht="19.9" customHeight="1" spans="1:4">
      <c r="A14" s="70" t="s">
        <v>2385</v>
      </c>
      <c r="B14" s="91" t="s">
        <v>2409</v>
      </c>
      <c r="C14" s="70" t="s">
        <v>2386</v>
      </c>
      <c r="D14" s="71"/>
    </row>
    <row r="15" ht="19.9" customHeight="1" spans="1:4">
      <c r="A15" s="70" t="s">
        <v>51</v>
      </c>
      <c r="B15" s="91"/>
      <c r="C15" s="70" t="s">
        <v>52</v>
      </c>
      <c r="D15" s="71"/>
    </row>
    <row r="16" ht="19.9" customHeight="1" spans="1:4">
      <c r="A16" s="75" t="s">
        <v>53</v>
      </c>
      <c r="B16" s="87" t="s">
        <v>2410</v>
      </c>
      <c r="C16" s="75" t="s">
        <v>54</v>
      </c>
      <c r="D16" s="87" t="s">
        <v>2410</v>
      </c>
    </row>
    <row r="17" ht="8.5" customHeight="1" spans="1:4">
      <c r="A17" s="78"/>
      <c r="B17" s="78"/>
      <c r="C17" s="78"/>
      <c r="D17" s="78"/>
    </row>
  </sheetData>
  <mergeCells count="5">
    <mergeCell ref="A2:D2"/>
    <mergeCell ref="A4:B4"/>
    <mergeCell ref="C4:D4"/>
    <mergeCell ref="A5:A6"/>
    <mergeCell ref="C5:C6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J7" sqref="J7"/>
    </sheetView>
  </sheetViews>
  <sheetFormatPr defaultColWidth="10" defaultRowHeight="13.5" outlineLevelCol="3"/>
  <cols>
    <col min="1" max="1" width="12.8166666666667" style="109" customWidth="1"/>
    <col min="2" max="2" width="33.3416666666667" style="109" customWidth="1"/>
    <col min="3" max="3" width="16.4083333333333" style="109" customWidth="1"/>
    <col min="4" max="4" width="10.2583333333333" style="109" customWidth="1"/>
    <col min="5" max="16379" width="10" style="109"/>
  </cols>
  <sheetData>
    <row r="1" s="109" customFormat="1" ht="14.3" customHeight="1" spans="1:4">
      <c r="A1" s="110" t="s">
        <v>2411</v>
      </c>
      <c r="B1" s="111"/>
      <c r="C1" s="112"/>
      <c r="D1" s="113"/>
    </row>
    <row r="2" s="109" customFormat="1" ht="19.9" customHeight="1" spans="1:4">
      <c r="A2" s="114" t="s">
        <v>2412</v>
      </c>
      <c r="B2" s="114"/>
      <c r="C2" s="114"/>
      <c r="D2" s="114"/>
    </row>
    <row r="3" s="109" customFormat="1" ht="17.05" customHeight="1" spans="2:4">
      <c r="B3" s="115"/>
      <c r="C3" s="116" t="s">
        <v>57</v>
      </c>
      <c r="D3" s="117"/>
    </row>
    <row r="4" s="109" customFormat="1" ht="26" customHeight="1" spans="1:4">
      <c r="A4" s="67" t="s">
        <v>8</v>
      </c>
      <c r="B4" s="67"/>
      <c r="C4" s="67" t="s">
        <v>7</v>
      </c>
      <c r="D4" s="68" t="s">
        <v>61</v>
      </c>
    </row>
    <row r="5" s="109" customFormat="1" ht="26" customHeight="1" spans="1:4">
      <c r="A5" s="67" t="s">
        <v>58</v>
      </c>
      <c r="B5" s="67" t="s">
        <v>59</v>
      </c>
      <c r="C5" s="67" t="s">
        <v>9</v>
      </c>
      <c r="D5" s="69"/>
    </row>
    <row r="6" s="109" customFormat="1" ht="26" customHeight="1" spans="1:4">
      <c r="A6" s="118">
        <v>10301</v>
      </c>
      <c r="B6" s="119" t="s">
        <v>2389</v>
      </c>
      <c r="C6" s="120" t="s">
        <v>2403</v>
      </c>
      <c r="D6" s="121"/>
    </row>
    <row r="7" s="109" customFormat="1" ht="26" customHeight="1" spans="1:4">
      <c r="A7" s="122" t="s">
        <v>2390</v>
      </c>
      <c r="B7" s="123" t="s">
        <v>2391</v>
      </c>
      <c r="C7" s="124" t="s">
        <v>2403</v>
      </c>
      <c r="D7" s="125"/>
    </row>
    <row r="8" s="109" customFormat="1" ht="26" customHeight="1" spans="1:4">
      <c r="A8" s="122" t="s">
        <v>2392</v>
      </c>
      <c r="B8" s="123" t="s">
        <v>2393</v>
      </c>
      <c r="C8" s="124" t="s">
        <v>2403</v>
      </c>
      <c r="D8" s="125"/>
    </row>
    <row r="9" s="109" customFormat="1" ht="26" customHeight="1" spans="1:4">
      <c r="A9" s="118">
        <v>10310</v>
      </c>
      <c r="B9" s="119" t="s">
        <v>2394</v>
      </c>
      <c r="C9" s="120"/>
      <c r="D9" s="121"/>
    </row>
    <row r="10" s="109" customFormat="1" ht="26" customHeight="1" spans="1:4">
      <c r="A10" s="122" t="s">
        <v>2395</v>
      </c>
      <c r="B10" s="123" t="s">
        <v>2396</v>
      </c>
      <c r="C10" s="124"/>
      <c r="D10" s="125"/>
    </row>
    <row r="11" s="109" customFormat="1" ht="26" customHeight="1" spans="1:4">
      <c r="A11" s="122" t="s">
        <v>2397</v>
      </c>
      <c r="B11" s="123" t="s">
        <v>2398</v>
      </c>
      <c r="C11" s="124"/>
      <c r="D11" s="125"/>
    </row>
    <row r="12" s="109" customFormat="1" ht="26" customHeight="1" spans="1:4">
      <c r="A12" s="126" t="s">
        <v>1134</v>
      </c>
      <c r="B12" s="126"/>
      <c r="C12" s="120" t="s">
        <v>2403</v>
      </c>
      <c r="D12" s="121"/>
    </row>
    <row r="13" s="109" customFormat="1" ht="8.5" customHeight="1" spans="1:4">
      <c r="A13" s="127"/>
      <c r="B13" s="128"/>
      <c r="C13" s="127"/>
      <c r="D13" s="127"/>
    </row>
  </sheetData>
  <mergeCells count="5">
    <mergeCell ref="A2:D2"/>
    <mergeCell ref="C3:D3"/>
    <mergeCell ref="A4:B4"/>
    <mergeCell ref="A12:B12"/>
    <mergeCell ref="D4:D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F11" sqref="F11"/>
    </sheetView>
  </sheetViews>
  <sheetFormatPr defaultColWidth="10" defaultRowHeight="13.5" outlineLevelCol="3"/>
  <cols>
    <col min="1" max="1" width="12.8166666666667" customWidth="1"/>
    <col min="2" max="2" width="33.3416666666667" customWidth="1"/>
    <col min="3" max="3" width="16.4083333333333" customWidth="1"/>
    <col min="4" max="4" width="10.2583333333333" customWidth="1"/>
    <col min="5" max="5" width="9.76666666666667" customWidth="1"/>
  </cols>
  <sheetData>
    <row r="1" ht="14.2" customHeight="1" spans="1:4">
      <c r="A1" s="61" t="s">
        <v>2413</v>
      </c>
      <c r="B1" s="62"/>
      <c r="C1" s="62"/>
      <c r="D1" s="62"/>
    </row>
    <row r="2" ht="19.9" customHeight="1" spans="1:4">
      <c r="A2" s="108" t="s">
        <v>2414</v>
      </c>
      <c r="B2" s="108"/>
      <c r="C2" s="108"/>
      <c r="D2" s="108"/>
    </row>
    <row r="3" ht="17.05" customHeight="1" spans="2:4">
      <c r="B3" s="65"/>
      <c r="C3" s="65"/>
      <c r="D3" s="66" t="s">
        <v>57</v>
      </c>
    </row>
    <row r="4" ht="26" customHeight="1" spans="1:4">
      <c r="A4" s="67" t="s">
        <v>8</v>
      </c>
      <c r="B4" s="67"/>
      <c r="C4" s="67" t="s">
        <v>7</v>
      </c>
      <c r="D4" s="68" t="s">
        <v>61</v>
      </c>
    </row>
    <row r="5" ht="26" customHeight="1" spans="1:4">
      <c r="A5" s="67" t="s">
        <v>58</v>
      </c>
      <c r="B5" s="67" t="s">
        <v>59</v>
      </c>
      <c r="C5" s="67" t="s">
        <v>9</v>
      </c>
      <c r="D5" s="69"/>
    </row>
    <row r="6" ht="26" customHeight="1" spans="1:4">
      <c r="A6" s="70" t="s">
        <v>2415</v>
      </c>
      <c r="B6" s="106" t="s">
        <v>2416</v>
      </c>
      <c r="C6" s="71"/>
      <c r="D6" s="72"/>
    </row>
    <row r="7" ht="26" customHeight="1" spans="1:4">
      <c r="A7" s="70" t="s">
        <v>2417</v>
      </c>
      <c r="B7" s="106" t="s">
        <v>2418</v>
      </c>
      <c r="C7" s="71" t="s">
        <v>2419</v>
      </c>
      <c r="D7" s="72"/>
    </row>
    <row r="8" ht="26" customHeight="1" spans="1:4">
      <c r="A8" s="70" t="s">
        <v>2420</v>
      </c>
      <c r="B8" s="106" t="s">
        <v>2421</v>
      </c>
      <c r="C8" s="71"/>
      <c r="D8" s="72"/>
    </row>
    <row r="9" ht="26" customHeight="1" spans="1:4">
      <c r="A9" s="70" t="s">
        <v>2422</v>
      </c>
      <c r="B9" s="106" t="s">
        <v>2423</v>
      </c>
      <c r="C9" s="71"/>
      <c r="D9" s="72"/>
    </row>
    <row r="10" ht="26" customHeight="1" spans="1:4">
      <c r="A10" s="70" t="s">
        <v>2424</v>
      </c>
      <c r="B10" s="106" t="s">
        <v>2425</v>
      </c>
      <c r="C10" s="71" t="s">
        <v>2426</v>
      </c>
      <c r="D10" s="72"/>
    </row>
    <row r="11" ht="26" customHeight="1" spans="1:4">
      <c r="A11" s="70" t="s">
        <v>2427</v>
      </c>
      <c r="B11" s="106" t="s">
        <v>2428</v>
      </c>
      <c r="C11" s="71" t="s">
        <v>2429</v>
      </c>
      <c r="D11" s="72"/>
    </row>
    <row r="12" ht="26" customHeight="1" spans="1:4">
      <c r="A12" s="70" t="s">
        <v>2430</v>
      </c>
      <c r="B12" s="106" t="s">
        <v>2431</v>
      </c>
      <c r="C12" s="71" t="s">
        <v>2432</v>
      </c>
      <c r="D12" s="72"/>
    </row>
    <row r="13" ht="26" customHeight="1" spans="1:4">
      <c r="A13" s="75" t="s">
        <v>1134</v>
      </c>
      <c r="B13" s="75"/>
      <c r="C13" s="87" t="s">
        <v>2404</v>
      </c>
      <c r="D13" s="77"/>
    </row>
  </sheetData>
  <mergeCells count="4">
    <mergeCell ref="A2:D2"/>
    <mergeCell ref="A4:B4"/>
    <mergeCell ref="A13:B13"/>
    <mergeCell ref="D4:D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pane ySplit="6" topLeftCell="A17" activePane="bottomLeft" state="frozen"/>
      <selection/>
      <selection pane="bottomLeft" activeCell="C17" sqref="C17"/>
    </sheetView>
  </sheetViews>
  <sheetFormatPr defaultColWidth="10" defaultRowHeight="13.5" outlineLevelCol="3"/>
  <cols>
    <col min="1" max="1" width="30.775" customWidth="1"/>
    <col min="2" max="2" width="16.4083333333333" customWidth="1"/>
    <col min="3" max="3" width="30.775" customWidth="1"/>
    <col min="4" max="4" width="16.4083333333333" customWidth="1"/>
    <col min="5" max="5" width="9.76666666666667" customWidth="1"/>
  </cols>
  <sheetData>
    <row r="1" ht="20.85" customHeight="1" spans="1:4">
      <c r="A1" s="61" t="s">
        <v>1</v>
      </c>
      <c r="B1" s="81"/>
      <c r="C1" s="62"/>
      <c r="D1" s="62"/>
    </row>
    <row r="2" ht="19.9" customHeight="1" spans="1:4">
      <c r="A2" s="64" t="s">
        <v>2</v>
      </c>
      <c r="B2" s="64"/>
      <c r="C2" s="64"/>
      <c r="D2" s="64"/>
    </row>
    <row r="3" ht="17.05" customHeight="1" spans="2:4">
      <c r="B3" s="65"/>
      <c r="C3" s="65"/>
      <c r="D3" s="89" t="s">
        <v>3</v>
      </c>
    </row>
    <row r="4" ht="21.35" customHeight="1" spans="1:4">
      <c r="A4" s="67" t="s">
        <v>4</v>
      </c>
      <c r="B4" s="67"/>
      <c r="C4" s="67" t="s">
        <v>5</v>
      </c>
      <c r="D4" s="67"/>
    </row>
    <row r="5" ht="21.35" customHeight="1" spans="1:4">
      <c r="A5" s="67" t="s">
        <v>6</v>
      </c>
      <c r="B5" s="67" t="s">
        <v>7</v>
      </c>
      <c r="C5" s="67" t="s">
        <v>8</v>
      </c>
      <c r="D5" s="67" t="s">
        <v>7</v>
      </c>
    </row>
    <row r="6" ht="34.15" customHeight="1" spans="1:4">
      <c r="A6" s="67"/>
      <c r="B6" s="67" t="s">
        <v>9</v>
      </c>
      <c r="C6" s="67"/>
      <c r="D6" s="67" t="s">
        <v>9</v>
      </c>
    </row>
    <row r="7" ht="19.9" customHeight="1" spans="1:4">
      <c r="A7" s="86" t="s">
        <v>10</v>
      </c>
      <c r="B7" s="285">
        <v>100000</v>
      </c>
      <c r="C7" s="86" t="s">
        <v>11</v>
      </c>
      <c r="D7" s="285">
        <v>2599131.8</v>
      </c>
    </row>
    <row r="8" ht="19.9" customHeight="1" spans="1:4">
      <c r="A8" s="86"/>
      <c r="B8" s="76"/>
      <c r="C8" s="86" t="s">
        <v>12</v>
      </c>
      <c r="D8" s="285">
        <v>26834.32</v>
      </c>
    </row>
    <row r="9" ht="19.9" customHeight="1" spans="1:4">
      <c r="A9" s="86" t="s">
        <v>13</v>
      </c>
      <c r="B9" s="130"/>
      <c r="C9" s="86" t="s">
        <v>14</v>
      </c>
      <c r="D9" s="285">
        <v>8016</v>
      </c>
    </row>
    <row r="10" ht="19.9" customHeight="1" spans="1:4">
      <c r="A10" s="86" t="s">
        <v>15</v>
      </c>
      <c r="B10" s="76" t="s">
        <v>16</v>
      </c>
      <c r="C10" s="86" t="s">
        <v>17</v>
      </c>
      <c r="D10" s="286">
        <f>D15+D19</f>
        <v>11752.39</v>
      </c>
    </row>
    <row r="11" ht="19.9" customHeight="1" spans="1:4">
      <c r="A11" s="70" t="s">
        <v>18</v>
      </c>
      <c r="B11" s="71" t="s">
        <v>19</v>
      </c>
      <c r="C11" s="70" t="s">
        <v>20</v>
      </c>
      <c r="D11" s="93"/>
    </row>
    <row r="12" ht="19.9" customHeight="1" spans="1:4">
      <c r="A12" s="70" t="s">
        <v>21</v>
      </c>
      <c r="B12" s="91" t="s">
        <v>22</v>
      </c>
      <c r="C12" s="70" t="s">
        <v>23</v>
      </c>
      <c r="D12" s="92"/>
    </row>
    <row r="13" ht="19.9" customHeight="1" spans="1:4">
      <c r="A13" s="70" t="s">
        <v>24</v>
      </c>
      <c r="B13" s="91" t="s">
        <v>25</v>
      </c>
      <c r="C13" s="70" t="s">
        <v>26</v>
      </c>
      <c r="D13" s="92"/>
    </row>
    <row r="14" ht="19.9" customHeight="1" spans="1:4">
      <c r="A14" s="70" t="s">
        <v>27</v>
      </c>
      <c r="B14" s="71"/>
      <c r="C14" s="70" t="s">
        <v>28</v>
      </c>
      <c r="D14" s="93"/>
    </row>
    <row r="15" ht="19.9" customHeight="1" spans="1:4">
      <c r="A15" s="70" t="s">
        <v>29</v>
      </c>
      <c r="B15" s="71"/>
      <c r="C15" s="70" t="s">
        <v>30</v>
      </c>
      <c r="D15" s="93" t="s">
        <v>31</v>
      </c>
    </row>
    <row r="16" ht="19.9" customHeight="1" spans="1:4">
      <c r="A16" s="70" t="s">
        <v>32</v>
      </c>
      <c r="B16" s="91"/>
      <c r="C16" s="70" t="s">
        <v>33</v>
      </c>
      <c r="D16" s="92" t="s">
        <v>31</v>
      </c>
    </row>
    <row r="17" ht="19.9" customHeight="1" spans="1:4">
      <c r="A17" s="70" t="s">
        <v>34</v>
      </c>
      <c r="B17" s="91"/>
      <c r="C17" s="70" t="s">
        <v>35</v>
      </c>
      <c r="D17" s="92"/>
    </row>
    <row r="18" ht="19.9" customHeight="1" spans="1:4">
      <c r="A18" s="70" t="s">
        <v>36</v>
      </c>
      <c r="B18" s="91"/>
      <c r="C18" s="70" t="s">
        <v>37</v>
      </c>
      <c r="D18" s="92"/>
    </row>
    <row r="19" ht="19.9" customHeight="1" spans="1:4">
      <c r="A19" s="70" t="s">
        <v>38</v>
      </c>
      <c r="B19" s="71"/>
      <c r="C19" s="70" t="s">
        <v>39</v>
      </c>
      <c r="D19" s="92">
        <v>7986.39</v>
      </c>
    </row>
    <row r="20" ht="19.9" customHeight="1" spans="1:4">
      <c r="A20" s="70" t="s">
        <v>40</v>
      </c>
      <c r="B20" s="91"/>
      <c r="C20" s="70" t="s">
        <v>41</v>
      </c>
      <c r="D20" s="71"/>
    </row>
    <row r="21" ht="19.9" customHeight="1" spans="1:4">
      <c r="A21" s="70" t="s">
        <v>42</v>
      </c>
      <c r="B21" s="91"/>
      <c r="C21" s="70" t="s">
        <v>41</v>
      </c>
      <c r="D21" s="71"/>
    </row>
    <row r="22" ht="19.9" customHeight="1" spans="1:4">
      <c r="A22" s="70" t="s">
        <v>43</v>
      </c>
      <c r="B22" s="91"/>
      <c r="C22" s="70" t="s">
        <v>41</v>
      </c>
      <c r="D22" s="71"/>
    </row>
    <row r="23" ht="19.9" customHeight="1" spans="1:4">
      <c r="A23" s="70" t="s">
        <v>44</v>
      </c>
      <c r="B23" s="92">
        <v>224426.01</v>
      </c>
      <c r="C23" s="70" t="s">
        <v>45</v>
      </c>
      <c r="D23" s="91"/>
    </row>
    <row r="24" ht="19.9" customHeight="1" spans="1:4">
      <c r="A24" s="70" t="s">
        <v>41</v>
      </c>
      <c r="B24" s="93"/>
      <c r="C24" s="70" t="s">
        <v>46</v>
      </c>
      <c r="D24" s="91"/>
    </row>
    <row r="25" ht="19.9" customHeight="1" spans="1:4">
      <c r="A25" s="70" t="s">
        <v>47</v>
      </c>
      <c r="B25" s="92"/>
      <c r="C25" s="70" t="s">
        <v>48</v>
      </c>
      <c r="D25" s="91"/>
    </row>
    <row r="26" ht="19.9" customHeight="1" spans="1:4">
      <c r="A26" s="70" t="s">
        <v>49</v>
      </c>
      <c r="B26" s="92">
        <v>330485.5</v>
      </c>
      <c r="C26" s="70" t="s">
        <v>50</v>
      </c>
      <c r="D26" s="71"/>
    </row>
    <row r="27" ht="19.9" customHeight="1" spans="1:4">
      <c r="A27" s="70" t="s">
        <v>51</v>
      </c>
      <c r="B27" s="91"/>
      <c r="C27" s="70" t="s">
        <v>52</v>
      </c>
      <c r="D27" s="71"/>
    </row>
    <row r="28" ht="19.9" customHeight="1" spans="1:4">
      <c r="A28" s="75" t="s">
        <v>53</v>
      </c>
      <c r="B28" s="286">
        <f>B7+B11+B23+B26</f>
        <v>2645734.51</v>
      </c>
      <c r="C28" s="75" t="s">
        <v>54</v>
      </c>
      <c r="D28" s="286">
        <f>D7+D8+D9+D10</f>
        <v>2645734.51</v>
      </c>
    </row>
    <row r="29" ht="8.5" customHeight="1" spans="1:4">
      <c r="A29" s="78"/>
      <c r="B29" s="78"/>
      <c r="C29" s="78"/>
      <c r="D29" s="78"/>
    </row>
  </sheetData>
  <mergeCells count="5">
    <mergeCell ref="A2:D2"/>
    <mergeCell ref="A4:B4"/>
    <mergeCell ref="C4:D4"/>
    <mergeCell ref="A5:A6"/>
    <mergeCell ref="C5:C6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H11" sqref="H11"/>
    </sheetView>
  </sheetViews>
  <sheetFormatPr defaultColWidth="10" defaultRowHeight="13.5" outlineLevelCol="3"/>
  <cols>
    <col min="1" max="1" width="12.8166666666667" customWidth="1"/>
    <col min="2" max="2" width="33.3416666666667" customWidth="1"/>
    <col min="3" max="3" width="16.4083333333333" customWidth="1"/>
    <col min="4" max="4" width="10.2583333333333" customWidth="1"/>
  </cols>
  <sheetData>
    <row r="1" ht="14.2" customHeight="1" spans="1:4">
      <c r="A1" s="61" t="s">
        <v>2433</v>
      </c>
      <c r="B1" s="62"/>
      <c r="C1" s="62"/>
      <c r="D1" s="62"/>
    </row>
    <row r="2" ht="19.9" customHeight="1" spans="1:4">
      <c r="A2" s="64" t="s">
        <v>2434</v>
      </c>
      <c r="B2" s="64"/>
      <c r="C2" s="64"/>
      <c r="D2" s="64"/>
    </row>
    <row r="3" ht="17.05" customHeight="1" spans="2:4">
      <c r="B3" s="65"/>
      <c r="C3" s="65"/>
      <c r="D3" s="66" t="s">
        <v>57</v>
      </c>
    </row>
    <row r="4" ht="26" customHeight="1" spans="1:4">
      <c r="A4" s="67" t="s">
        <v>8</v>
      </c>
      <c r="B4" s="67"/>
      <c r="C4" s="67" t="s">
        <v>7</v>
      </c>
      <c r="D4" s="68" t="s">
        <v>61</v>
      </c>
    </row>
    <row r="5" ht="26" customHeight="1" spans="1:4">
      <c r="A5" s="67" t="s">
        <v>58</v>
      </c>
      <c r="B5" s="67" t="s">
        <v>59</v>
      </c>
      <c r="C5" s="67" t="s">
        <v>9</v>
      </c>
      <c r="D5" s="69"/>
    </row>
    <row r="6" ht="26" customHeight="1" spans="1:4">
      <c r="A6" s="70" t="s">
        <v>1101</v>
      </c>
      <c r="B6" s="106" t="s">
        <v>1102</v>
      </c>
      <c r="C6" s="71" t="s">
        <v>2419</v>
      </c>
      <c r="D6" s="72"/>
    </row>
    <row r="7" ht="26" customHeight="1" spans="1:4">
      <c r="A7" s="70" t="s">
        <v>2415</v>
      </c>
      <c r="B7" s="106" t="s">
        <v>2416</v>
      </c>
      <c r="C7" s="71"/>
      <c r="D7" s="72"/>
    </row>
    <row r="8" ht="26" customHeight="1" spans="1:4">
      <c r="A8" s="73" t="s">
        <v>2435</v>
      </c>
      <c r="B8" s="106" t="s">
        <v>2436</v>
      </c>
      <c r="C8" s="71"/>
      <c r="D8" s="72"/>
    </row>
    <row r="9" ht="26" customHeight="1" spans="1:4">
      <c r="A9" s="70" t="s">
        <v>2417</v>
      </c>
      <c r="B9" s="106" t="s">
        <v>2418</v>
      </c>
      <c r="C9" s="71" t="s">
        <v>2419</v>
      </c>
      <c r="D9" s="72"/>
    </row>
    <row r="10" ht="26" customHeight="1" spans="1:4">
      <c r="A10" s="73" t="s">
        <v>2437</v>
      </c>
      <c r="B10" s="106" t="s">
        <v>2438</v>
      </c>
      <c r="C10" s="71" t="s">
        <v>2419</v>
      </c>
      <c r="D10" s="72"/>
    </row>
    <row r="11" ht="26" customHeight="1" spans="1:4">
      <c r="A11" s="70" t="s">
        <v>2420</v>
      </c>
      <c r="B11" s="106" t="s">
        <v>2421</v>
      </c>
      <c r="C11" s="71"/>
      <c r="D11" s="72"/>
    </row>
    <row r="12" ht="26" customHeight="1" spans="1:4">
      <c r="A12" s="73" t="s">
        <v>2439</v>
      </c>
      <c r="B12" s="106" t="s">
        <v>2440</v>
      </c>
      <c r="C12" s="71"/>
      <c r="D12" s="72"/>
    </row>
    <row r="13" ht="26" customHeight="1" spans="1:4">
      <c r="A13" s="70" t="s">
        <v>1128</v>
      </c>
      <c r="B13" s="106" t="s">
        <v>1129</v>
      </c>
      <c r="C13" s="71" t="s">
        <v>2441</v>
      </c>
      <c r="D13" s="72"/>
    </row>
    <row r="14" ht="26" customHeight="1" spans="1:4">
      <c r="A14" s="70" t="s">
        <v>2422</v>
      </c>
      <c r="B14" s="106" t="s">
        <v>2423</v>
      </c>
      <c r="C14" s="71"/>
      <c r="D14" s="72"/>
    </row>
    <row r="15" ht="26" customHeight="1" spans="1:4">
      <c r="A15" s="73" t="s">
        <v>2442</v>
      </c>
      <c r="B15" s="106" t="s">
        <v>2443</v>
      </c>
      <c r="C15" s="71"/>
      <c r="D15" s="72"/>
    </row>
    <row r="16" ht="26" customHeight="1" spans="1:4">
      <c r="A16" s="70" t="s">
        <v>2424</v>
      </c>
      <c r="B16" s="106" t="s">
        <v>2425</v>
      </c>
      <c r="C16" s="71" t="s">
        <v>2426</v>
      </c>
      <c r="D16" s="72"/>
    </row>
    <row r="17" ht="26" customHeight="1" spans="1:4">
      <c r="A17" s="73" t="s">
        <v>2444</v>
      </c>
      <c r="B17" s="106" t="s">
        <v>2445</v>
      </c>
      <c r="C17" s="71" t="s">
        <v>2426</v>
      </c>
      <c r="D17" s="72"/>
    </row>
    <row r="18" ht="26" customHeight="1" spans="1:4">
      <c r="A18" s="70" t="s">
        <v>2427</v>
      </c>
      <c r="B18" s="106" t="s">
        <v>2428</v>
      </c>
      <c r="C18" s="71" t="s">
        <v>2429</v>
      </c>
      <c r="D18" s="72"/>
    </row>
    <row r="19" ht="26" customHeight="1" spans="1:4">
      <c r="A19" s="73" t="s">
        <v>2446</v>
      </c>
      <c r="B19" s="106" t="s">
        <v>2447</v>
      </c>
      <c r="C19" s="71" t="s">
        <v>2448</v>
      </c>
      <c r="D19" s="72"/>
    </row>
    <row r="20" ht="26" customHeight="1" spans="1:4">
      <c r="A20" s="73" t="s">
        <v>2449</v>
      </c>
      <c r="B20" s="106" t="s">
        <v>2450</v>
      </c>
      <c r="C20" s="71" t="s">
        <v>2451</v>
      </c>
      <c r="D20" s="72"/>
    </row>
    <row r="21" ht="26" customHeight="1" spans="1:4">
      <c r="A21" s="73" t="s">
        <v>2452</v>
      </c>
      <c r="B21" s="106" t="s">
        <v>2453</v>
      </c>
      <c r="C21" s="71" t="s">
        <v>2454</v>
      </c>
      <c r="D21" s="72"/>
    </row>
    <row r="22" ht="26" customHeight="1" spans="1:4">
      <c r="A22" s="73" t="s">
        <v>2455</v>
      </c>
      <c r="B22" s="106" t="s">
        <v>2456</v>
      </c>
      <c r="C22" s="71" t="s">
        <v>2457</v>
      </c>
      <c r="D22" s="72"/>
    </row>
    <row r="23" ht="26" customHeight="1" spans="1:4">
      <c r="A23" s="73" t="s">
        <v>2458</v>
      </c>
      <c r="B23" s="106" t="s">
        <v>2459</v>
      </c>
      <c r="C23" s="71"/>
      <c r="D23" s="72"/>
    </row>
    <row r="24" ht="26" customHeight="1" spans="1:4">
      <c r="A24" s="70" t="s">
        <v>1131</v>
      </c>
      <c r="B24" s="106" t="s">
        <v>1132</v>
      </c>
      <c r="C24" s="71" t="s">
        <v>2432</v>
      </c>
      <c r="D24" s="72"/>
    </row>
    <row r="25" ht="26" customHeight="1" spans="1:4">
      <c r="A25" s="70" t="s">
        <v>2430</v>
      </c>
      <c r="B25" s="106" t="s">
        <v>2431</v>
      </c>
      <c r="C25" s="71" t="s">
        <v>2432</v>
      </c>
      <c r="D25" s="72"/>
    </row>
    <row r="26" ht="26" customHeight="1" spans="1:4">
      <c r="A26" s="73" t="s">
        <v>2460</v>
      </c>
      <c r="B26" s="106" t="s">
        <v>2461</v>
      </c>
      <c r="C26" s="71" t="s">
        <v>2462</v>
      </c>
      <c r="D26" s="72"/>
    </row>
    <row r="27" ht="26" customHeight="1" spans="1:4">
      <c r="A27" s="73" t="s">
        <v>2463</v>
      </c>
      <c r="B27" s="106" t="s">
        <v>2464</v>
      </c>
      <c r="C27" s="71" t="s">
        <v>2465</v>
      </c>
      <c r="D27" s="72"/>
    </row>
    <row r="28" ht="26" customHeight="1" spans="1:4">
      <c r="A28" s="75" t="s">
        <v>1134</v>
      </c>
      <c r="B28" s="75"/>
      <c r="C28" s="76" t="s">
        <v>2404</v>
      </c>
      <c r="D28" s="77"/>
    </row>
    <row r="29" ht="8.5" customHeight="1" spans="1:4">
      <c r="A29" s="107"/>
      <c r="B29" s="78"/>
      <c r="C29" s="78"/>
      <c r="D29" s="78"/>
    </row>
  </sheetData>
  <mergeCells count="4">
    <mergeCell ref="A2:D2"/>
    <mergeCell ref="A4:B4"/>
    <mergeCell ref="A28:B28"/>
    <mergeCell ref="D4:D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F23" sqref="F23"/>
    </sheetView>
  </sheetViews>
  <sheetFormatPr defaultColWidth="10" defaultRowHeight="13.5" outlineLevelCol="3"/>
  <cols>
    <col min="1" max="1" width="12.8166666666667" customWidth="1"/>
    <col min="2" max="2" width="33.3416666666667" customWidth="1"/>
    <col min="3" max="3" width="16.4083333333333" customWidth="1"/>
    <col min="4" max="4" width="10.2583333333333" customWidth="1"/>
    <col min="5" max="5" width="9.76666666666667" customWidth="1"/>
  </cols>
  <sheetData>
    <row r="1" ht="14.3" customHeight="1" spans="1:4">
      <c r="A1" s="61" t="s">
        <v>2466</v>
      </c>
      <c r="B1" s="62"/>
      <c r="C1" s="62"/>
      <c r="D1" s="63"/>
    </row>
    <row r="2" ht="19.9" customHeight="1" spans="1:4">
      <c r="A2" s="64" t="s">
        <v>2467</v>
      </c>
      <c r="B2" s="64"/>
      <c r="C2" s="64"/>
      <c r="D2" s="64"/>
    </row>
    <row r="3" ht="17.05" customHeight="1" spans="2:4">
      <c r="B3" s="65"/>
      <c r="C3" s="65"/>
      <c r="D3" s="66"/>
    </row>
    <row r="4" ht="21.35" customHeight="1" spans="1:4">
      <c r="A4" s="67" t="s">
        <v>8</v>
      </c>
      <c r="B4" s="67"/>
      <c r="C4" s="67" t="s">
        <v>7</v>
      </c>
      <c r="D4" s="68" t="s">
        <v>61</v>
      </c>
    </row>
    <row r="5" ht="34.15" customHeight="1" spans="1:4">
      <c r="A5" s="67" t="s">
        <v>58</v>
      </c>
      <c r="B5" s="67" t="s">
        <v>59</v>
      </c>
      <c r="C5" s="67" t="s">
        <v>9</v>
      </c>
      <c r="D5" s="69"/>
    </row>
    <row r="6" ht="19.9" customHeight="1" spans="1:4">
      <c r="A6" s="70" t="s">
        <v>1870</v>
      </c>
      <c r="B6" s="70" t="s">
        <v>1871</v>
      </c>
      <c r="C6" s="71" t="s">
        <v>2468</v>
      </c>
      <c r="D6" s="72"/>
    </row>
    <row r="7" ht="19.9" customHeight="1" spans="1:4">
      <c r="A7" s="73" t="s">
        <v>1873</v>
      </c>
      <c r="B7" s="70" t="s">
        <v>1874</v>
      </c>
      <c r="C7" s="71" t="s">
        <v>2469</v>
      </c>
      <c r="D7" s="72"/>
    </row>
    <row r="8" ht="19.9" customHeight="1" spans="1:4">
      <c r="A8" s="73" t="s">
        <v>1879</v>
      </c>
      <c r="B8" s="70" t="s">
        <v>1880</v>
      </c>
      <c r="C8" s="71" t="s">
        <v>1369</v>
      </c>
      <c r="D8" s="72"/>
    </row>
    <row r="9" ht="19.9" customHeight="1" spans="1:4">
      <c r="A9" s="73" t="s">
        <v>1882</v>
      </c>
      <c r="B9" s="70" t="s">
        <v>1883</v>
      </c>
      <c r="C9" s="71" t="s">
        <v>2470</v>
      </c>
      <c r="D9" s="72"/>
    </row>
    <row r="10" ht="19.9" customHeight="1" spans="1:4">
      <c r="A10" s="73" t="s">
        <v>1885</v>
      </c>
      <c r="B10" s="70" t="s">
        <v>1886</v>
      </c>
      <c r="C10" s="71" t="s">
        <v>2471</v>
      </c>
      <c r="D10" s="72"/>
    </row>
    <row r="11" ht="19.9" customHeight="1" spans="1:4">
      <c r="A11" s="73" t="s">
        <v>1896</v>
      </c>
      <c r="B11" s="70" t="s">
        <v>1897</v>
      </c>
      <c r="C11" s="71" t="s">
        <v>2472</v>
      </c>
      <c r="D11" s="72"/>
    </row>
    <row r="12" ht="19.9" customHeight="1" spans="1:4">
      <c r="A12" s="73" t="s">
        <v>1899</v>
      </c>
      <c r="B12" s="70" t="s">
        <v>1900</v>
      </c>
      <c r="C12" s="71" t="s">
        <v>2473</v>
      </c>
      <c r="D12" s="72"/>
    </row>
    <row r="13" ht="19.9" customHeight="1" spans="1:4">
      <c r="A13" s="70" t="s">
        <v>1902</v>
      </c>
      <c r="B13" s="70" t="s">
        <v>1903</v>
      </c>
      <c r="C13" s="71" t="s">
        <v>2474</v>
      </c>
      <c r="D13" s="72"/>
    </row>
    <row r="14" ht="19.9" customHeight="1" spans="1:4">
      <c r="A14" s="73" t="s">
        <v>1905</v>
      </c>
      <c r="B14" s="70" t="s">
        <v>1906</v>
      </c>
      <c r="C14" s="71" t="s">
        <v>2475</v>
      </c>
      <c r="D14" s="72"/>
    </row>
    <row r="15" ht="19.9" customHeight="1" spans="1:4">
      <c r="A15" s="73" t="s">
        <v>1908</v>
      </c>
      <c r="B15" s="70" t="s">
        <v>1909</v>
      </c>
      <c r="C15" s="71"/>
      <c r="D15" s="72"/>
    </row>
    <row r="16" ht="19.9" customHeight="1" spans="1:4">
      <c r="A16" s="73" t="s">
        <v>1914</v>
      </c>
      <c r="B16" s="70" t="s">
        <v>1915</v>
      </c>
      <c r="C16" s="71" t="s">
        <v>2419</v>
      </c>
      <c r="D16" s="72"/>
    </row>
    <row r="17" ht="19.9" customHeight="1" spans="1:4">
      <c r="A17" s="73" t="s">
        <v>1917</v>
      </c>
      <c r="B17" s="70" t="s">
        <v>1918</v>
      </c>
      <c r="C17" s="71" t="s">
        <v>2476</v>
      </c>
      <c r="D17" s="72"/>
    </row>
    <row r="18" ht="19.9" customHeight="1" spans="1:4">
      <c r="A18" s="73" t="s">
        <v>1920</v>
      </c>
      <c r="B18" s="70" t="s">
        <v>1921</v>
      </c>
      <c r="C18" s="71" t="s">
        <v>2477</v>
      </c>
      <c r="D18" s="72"/>
    </row>
    <row r="19" ht="19.9" customHeight="1" spans="1:4">
      <c r="A19" s="73" t="s">
        <v>1923</v>
      </c>
      <c r="B19" s="70" t="s">
        <v>1924</v>
      </c>
      <c r="C19" s="71"/>
      <c r="D19" s="72"/>
    </row>
    <row r="20" ht="19.9" customHeight="1" spans="1:4">
      <c r="A20" s="70" t="s">
        <v>1926</v>
      </c>
      <c r="B20" s="70" t="s">
        <v>1927</v>
      </c>
      <c r="C20" s="71" t="s">
        <v>2478</v>
      </c>
      <c r="D20" s="72"/>
    </row>
    <row r="21" ht="19.9" customHeight="1" spans="1:4">
      <c r="A21" s="73" t="s">
        <v>1932</v>
      </c>
      <c r="B21" s="70" t="s">
        <v>1933</v>
      </c>
      <c r="C21" s="71" t="s">
        <v>2478</v>
      </c>
      <c r="D21" s="72"/>
    </row>
    <row r="22" ht="19.9" customHeight="1" spans="1:4">
      <c r="A22" s="70" t="s">
        <v>1935</v>
      </c>
      <c r="B22" s="70" t="s">
        <v>1936</v>
      </c>
      <c r="C22" s="71" t="s">
        <v>2479</v>
      </c>
      <c r="D22" s="72"/>
    </row>
    <row r="23" ht="19.9" customHeight="1" spans="1:4">
      <c r="A23" s="73" t="s">
        <v>1938</v>
      </c>
      <c r="B23" s="70" t="s">
        <v>1939</v>
      </c>
      <c r="C23" s="71" t="s">
        <v>2479</v>
      </c>
      <c r="D23" s="72"/>
    </row>
    <row r="24" ht="19.9" customHeight="1" spans="1:4">
      <c r="A24" s="70" t="s">
        <v>1948</v>
      </c>
      <c r="B24" s="70" t="s">
        <v>1949</v>
      </c>
      <c r="C24" s="71" t="s">
        <v>2480</v>
      </c>
      <c r="D24" s="72"/>
    </row>
    <row r="25" ht="19.9" customHeight="1" spans="1:4">
      <c r="A25" s="73" t="s">
        <v>1951</v>
      </c>
      <c r="B25" s="70" t="s">
        <v>1952</v>
      </c>
      <c r="C25" s="71" t="s">
        <v>2480</v>
      </c>
      <c r="D25" s="72"/>
    </row>
    <row r="26" ht="19.9" customHeight="1" spans="1:4">
      <c r="A26" s="70" t="s">
        <v>1971</v>
      </c>
      <c r="B26" s="70" t="s">
        <v>1972</v>
      </c>
      <c r="C26" s="71" t="s">
        <v>2432</v>
      </c>
      <c r="D26" s="72"/>
    </row>
    <row r="27" ht="19.9" customHeight="1" spans="1:4">
      <c r="A27" s="73" t="s">
        <v>1973</v>
      </c>
      <c r="B27" s="70" t="s">
        <v>1974</v>
      </c>
      <c r="C27" s="71" t="s">
        <v>2432</v>
      </c>
      <c r="D27" s="72"/>
    </row>
    <row r="28" ht="19.9" customHeight="1" spans="1:4">
      <c r="A28" s="70" t="s">
        <v>2481</v>
      </c>
      <c r="B28" s="70" t="s">
        <v>1129</v>
      </c>
      <c r="C28" s="71"/>
      <c r="D28" s="72"/>
    </row>
    <row r="29" ht="19.9" customHeight="1" spans="1:4">
      <c r="A29" s="73" t="s">
        <v>2482</v>
      </c>
      <c r="B29" s="70" t="s">
        <v>1129</v>
      </c>
      <c r="C29" s="71"/>
      <c r="D29" s="72"/>
    </row>
    <row r="30" ht="19.9" customHeight="1" spans="1:4">
      <c r="A30" s="75" t="s">
        <v>1134</v>
      </c>
      <c r="B30" s="75"/>
      <c r="C30" s="87" t="s">
        <v>2404</v>
      </c>
      <c r="D30" s="77"/>
    </row>
    <row r="31" ht="11.3" customHeight="1" spans="1:4">
      <c r="A31" s="78" t="s">
        <v>2483</v>
      </c>
      <c r="B31" s="78"/>
      <c r="C31" s="78"/>
      <c r="D31" s="78"/>
    </row>
  </sheetData>
  <mergeCells count="4">
    <mergeCell ref="A2:D2"/>
    <mergeCell ref="A4:B4"/>
    <mergeCell ref="A30:B30"/>
    <mergeCell ref="D4:D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G9" sqref="G9"/>
    </sheetView>
  </sheetViews>
  <sheetFormatPr defaultColWidth="9" defaultRowHeight="14.25"/>
  <cols>
    <col min="1" max="1" width="37.625" style="94" customWidth="1"/>
    <col min="2" max="2" width="21.125" style="94" hidden="1" customWidth="1"/>
    <col min="3" max="3" width="0.25" style="94" hidden="1" customWidth="1"/>
    <col min="4" max="15" width="13.375" style="94" customWidth="1"/>
    <col min="16" max="225" width="9" style="94"/>
    <col min="226" max="16382" width="9" style="1"/>
  </cols>
  <sheetData>
    <row r="1" spans="1:1">
      <c r="A1" s="94" t="s">
        <v>2484</v>
      </c>
    </row>
    <row r="2" s="94" customFormat="1" ht="32.1" customHeight="1" spans="1:15">
      <c r="A2" s="95" t="s">
        <v>2485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="94" customFormat="1" ht="32.1" customHeight="1" spans="1:15">
      <c r="A3" s="52" t="s">
        <v>2328</v>
      </c>
      <c r="B3" s="96" t="s">
        <v>2486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05" t="s">
        <v>57</v>
      </c>
    </row>
    <row r="4" s="94" customFormat="1" ht="32.1" customHeight="1" spans="1:15">
      <c r="A4" s="54" t="s">
        <v>2487</v>
      </c>
      <c r="B4" s="54" t="s">
        <v>2488</v>
      </c>
      <c r="C4" s="54" t="s">
        <v>2489</v>
      </c>
      <c r="D4" s="55" t="s">
        <v>1134</v>
      </c>
      <c r="E4" s="55" t="s">
        <v>2330</v>
      </c>
      <c r="F4" s="97" t="s">
        <v>2331</v>
      </c>
      <c r="G4" s="97" t="s">
        <v>2332</v>
      </c>
      <c r="H4" s="97" t="s">
        <v>2333</v>
      </c>
      <c r="I4" s="97" t="s">
        <v>2334</v>
      </c>
      <c r="J4" s="97" t="s">
        <v>2335</v>
      </c>
      <c r="K4" s="97" t="s">
        <v>2336</v>
      </c>
      <c r="L4" s="97" t="s">
        <v>2337</v>
      </c>
      <c r="M4" s="97" t="s">
        <v>2338</v>
      </c>
      <c r="N4" s="97" t="s">
        <v>2339</v>
      </c>
      <c r="O4" s="97" t="s">
        <v>2340</v>
      </c>
    </row>
    <row r="5" s="94" customFormat="1" ht="32.1" customHeight="1" spans="1:15">
      <c r="A5" s="98" t="s">
        <v>2341</v>
      </c>
      <c r="B5" s="98"/>
      <c r="C5" s="98"/>
      <c r="D5" s="99">
        <f>SUM(D6,D7,D8,D11)</f>
        <v>3598.1</v>
      </c>
      <c r="E5" s="99">
        <f t="shared" ref="E5:O5" si="0">SUM(E6,E7,E8,E11)</f>
        <v>24.6</v>
      </c>
      <c r="F5" s="99">
        <f t="shared" si="0"/>
        <v>16.37</v>
      </c>
      <c r="G5" s="99">
        <f t="shared" si="0"/>
        <v>18.62</v>
      </c>
      <c r="H5" s="99">
        <f t="shared" si="0"/>
        <v>19.62</v>
      </c>
      <c r="I5" s="99">
        <f t="shared" si="0"/>
        <v>564.12</v>
      </c>
      <c r="J5" s="99">
        <f t="shared" si="0"/>
        <v>1419.72</v>
      </c>
      <c r="K5" s="99">
        <f t="shared" si="0"/>
        <v>70.98</v>
      </c>
      <c r="L5" s="99">
        <f t="shared" si="0"/>
        <v>18.28</v>
      </c>
      <c r="M5" s="99">
        <f t="shared" si="0"/>
        <v>820.13</v>
      </c>
      <c r="N5" s="99">
        <f t="shared" si="0"/>
        <v>623.03</v>
      </c>
      <c r="O5" s="99">
        <f t="shared" si="0"/>
        <v>2.63</v>
      </c>
    </row>
    <row r="6" s="94" customFormat="1" ht="32.1" customHeight="1" spans="1:15">
      <c r="A6" s="100" t="s">
        <v>2490</v>
      </c>
      <c r="B6" s="101"/>
      <c r="C6" s="101" t="s">
        <v>2491</v>
      </c>
      <c r="D6" s="102">
        <f>SUM(E6:O6)</f>
        <v>143.2</v>
      </c>
      <c r="E6" s="103">
        <v>19.5</v>
      </c>
      <c r="F6" s="103">
        <v>13.5</v>
      </c>
      <c r="G6" s="103">
        <v>12</v>
      </c>
      <c r="H6" s="103">
        <v>13.5</v>
      </c>
      <c r="I6" s="103">
        <v>7.3</v>
      </c>
      <c r="J6" s="103">
        <v>16.1</v>
      </c>
      <c r="K6" s="103">
        <v>15</v>
      </c>
      <c r="L6" s="103">
        <v>13.5</v>
      </c>
      <c r="M6" s="103">
        <v>16.5</v>
      </c>
      <c r="N6" s="103">
        <v>16.3</v>
      </c>
      <c r="O6" s="103">
        <v>0</v>
      </c>
    </row>
    <row r="7" s="94" customFormat="1" ht="32.1" customHeight="1" spans="1:15">
      <c r="A7" s="100" t="s">
        <v>2492</v>
      </c>
      <c r="B7" s="101"/>
      <c r="C7" s="101" t="s">
        <v>2491</v>
      </c>
      <c r="D7" s="102">
        <f>SUM(E7:O7)</f>
        <v>53.9</v>
      </c>
      <c r="E7" s="103">
        <v>5.1</v>
      </c>
      <c r="F7" s="103">
        <v>2.87</v>
      </c>
      <c r="G7" s="103">
        <v>6.62</v>
      </c>
      <c r="H7" s="103">
        <v>6.12</v>
      </c>
      <c r="I7" s="103">
        <v>4.82</v>
      </c>
      <c r="J7" s="103">
        <v>4.62</v>
      </c>
      <c r="K7" s="103">
        <v>5.98</v>
      </c>
      <c r="L7" s="103">
        <v>4.78</v>
      </c>
      <c r="M7" s="103">
        <v>3.63</v>
      </c>
      <c r="N7" s="103">
        <v>6.73</v>
      </c>
      <c r="O7" s="103">
        <v>2.63</v>
      </c>
    </row>
    <row r="8" s="94" customFormat="1" ht="32.1" customHeight="1" spans="1:15">
      <c r="A8" s="100" t="s">
        <v>2493</v>
      </c>
      <c r="B8" s="54"/>
      <c r="C8" s="54"/>
      <c r="D8" s="104">
        <f t="shared" ref="D8:O8" si="1">SUM(D9:D10)</f>
        <v>3351</v>
      </c>
      <c r="E8" s="104">
        <f t="shared" si="1"/>
        <v>0</v>
      </c>
      <c r="F8" s="104">
        <f t="shared" si="1"/>
        <v>0</v>
      </c>
      <c r="G8" s="104">
        <f t="shared" si="1"/>
        <v>0</v>
      </c>
      <c r="H8" s="104">
        <f t="shared" si="1"/>
        <v>0</v>
      </c>
      <c r="I8" s="104">
        <f t="shared" si="1"/>
        <v>552</v>
      </c>
      <c r="J8" s="104">
        <f t="shared" si="1"/>
        <v>1399</v>
      </c>
      <c r="K8" s="104">
        <f t="shared" si="1"/>
        <v>0</v>
      </c>
      <c r="L8" s="104">
        <f t="shared" si="1"/>
        <v>0</v>
      </c>
      <c r="M8" s="104">
        <f t="shared" si="1"/>
        <v>800</v>
      </c>
      <c r="N8" s="104">
        <f t="shared" si="1"/>
        <v>600</v>
      </c>
      <c r="O8" s="104">
        <f t="shared" si="1"/>
        <v>0</v>
      </c>
    </row>
    <row r="9" s="94" customFormat="1" ht="32.1" customHeight="1" spans="1:15">
      <c r="A9" s="100" t="s">
        <v>2494</v>
      </c>
      <c r="B9" s="101"/>
      <c r="C9" s="101" t="s">
        <v>2491</v>
      </c>
      <c r="D9" s="102">
        <f>SUM(E9:O9)</f>
        <v>2000</v>
      </c>
      <c r="E9" s="103"/>
      <c r="F9" s="103"/>
      <c r="G9" s="103"/>
      <c r="H9" s="103"/>
      <c r="I9" s="103"/>
      <c r="J9" s="103">
        <v>600</v>
      </c>
      <c r="K9" s="103">
        <v>0</v>
      </c>
      <c r="L9" s="103"/>
      <c r="M9" s="103">
        <v>800</v>
      </c>
      <c r="N9" s="103">
        <v>600</v>
      </c>
      <c r="O9" s="103"/>
    </row>
    <row r="10" s="94" customFormat="1" ht="32.1" customHeight="1" spans="1:15">
      <c r="A10" s="100" t="s">
        <v>2495</v>
      </c>
      <c r="B10" s="101"/>
      <c r="C10" s="101" t="s">
        <v>2491</v>
      </c>
      <c r="D10" s="102">
        <f>SUM(E10:O10)</f>
        <v>1351</v>
      </c>
      <c r="E10" s="103"/>
      <c r="F10" s="103"/>
      <c r="G10" s="103"/>
      <c r="H10" s="103"/>
      <c r="I10" s="103">
        <v>552</v>
      </c>
      <c r="J10" s="103">
        <v>799</v>
      </c>
      <c r="K10" s="103"/>
      <c r="L10" s="103"/>
      <c r="M10" s="103"/>
      <c r="N10" s="103"/>
      <c r="O10" s="103"/>
    </row>
    <row r="11" s="94" customFormat="1" ht="32.1" customHeight="1" spans="1:15">
      <c r="A11" s="100" t="s">
        <v>2496</v>
      </c>
      <c r="B11" s="54"/>
      <c r="C11" s="54"/>
      <c r="D11" s="104">
        <f t="shared" ref="D11:O11" si="2">SUM(D12:D12)</f>
        <v>50</v>
      </c>
      <c r="E11" s="104">
        <f t="shared" si="2"/>
        <v>0</v>
      </c>
      <c r="F11" s="104">
        <f t="shared" si="2"/>
        <v>0</v>
      </c>
      <c r="G11" s="104">
        <f t="shared" si="2"/>
        <v>0</v>
      </c>
      <c r="H11" s="104">
        <f t="shared" si="2"/>
        <v>0</v>
      </c>
      <c r="I11" s="104">
        <f t="shared" si="2"/>
        <v>0</v>
      </c>
      <c r="J11" s="104">
        <f t="shared" si="2"/>
        <v>0</v>
      </c>
      <c r="K11" s="104">
        <f t="shared" si="2"/>
        <v>50</v>
      </c>
      <c r="L11" s="104">
        <f t="shared" si="2"/>
        <v>0</v>
      </c>
      <c r="M11" s="104">
        <f t="shared" si="2"/>
        <v>0</v>
      </c>
      <c r="N11" s="104">
        <f t="shared" si="2"/>
        <v>0</v>
      </c>
      <c r="O11" s="104">
        <f t="shared" si="2"/>
        <v>0</v>
      </c>
    </row>
    <row r="12" s="94" customFormat="1" ht="32.1" customHeight="1" spans="1:15">
      <c r="A12" s="100" t="s">
        <v>2497</v>
      </c>
      <c r="B12" s="101"/>
      <c r="C12" s="101" t="s">
        <v>2491</v>
      </c>
      <c r="D12" s="102">
        <f>SUM(E12:O12)</f>
        <v>50</v>
      </c>
      <c r="E12" s="103"/>
      <c r="F12" s="103"/>
      <c r="G12" s="103"/>
      <c r="H12" s="103"/>
      <c r="I12" s="103"/>
      <c r="J12" s="103"/>
      <c r="K12" s="103">
        <v>50</v>
      </c>
      <c r="L12" s="103"/>
      <c r="M12" s="103"/>
      <c r="N12" s="103"/>
      <c r="O12" s="103"/>
    </row>
  </sheetData>
  <mergeCells count="2">
    <mergeCell ref="A2:O2"/>
    <mergeCell ref="C3:N3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Q32" sqref="Q32"/>
    </sheetView>
  </sheetViews>
  <sheetFormatPr defaultColWidth="7" defaultRowHeight="13.5"/>
  <cols>
    <col min="1" max="14" width="9.875" style="48" customWidth="1"/>
    <col min="15" max="16384" width="7" style="48"/>
  </cols>
  <sheetData>
    <row r="1" s="48" customFormat="1" spans="1:14">
      <c r="A1" s="49" t="s">
        <v>2498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8" customFormat="1" spans="1:1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8" customFormat="1" spans="1:14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="48" customFormat="1" spans="1:14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="48" customFormat="1" spans="1:1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="48" customFormat="1" spans="1:14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="48" customFormat="1" spans="1:14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="48" customFormat="1" spans="1:14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="48" customFormat="1" spans="1:14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="48" customFormat="1" spans="1:14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="48" customFormat="1" spans="1:14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="48" customFormat="1" spans="1:1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="48" customFormat="1" spans="1:14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="48" customFormat="1" spans="1:14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="48" customFormat="1" spans="1:14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="48" customFormat="1" spans="1:1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="48" customFormat="1" spans="1:1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="48" customFormat="1" spans="1:14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="48" customFormat="1" spans="1:1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="48" customFormat="1" spans="1:14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="48" customFormat="1" spans="1:1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="48" customFormat="1" spans="1:14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="48" customFormat="1" spans="1:1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="48" customFormat="1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="48" customFormat="1" spans="1:1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="48" customFormat="1" spans="1:14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="48" customFormat="1" spans="1:1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="48" customFormat="1" spans="1:14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</sheetData>
  <mergeCells count="1">
    <mergeCell ref="A1:N2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 outlineLevelCol="3"/>
  <cols>
    <col min="1" max="1" width="33.3416666666667" customWidth="1"/>
    <col min="2" max="2" width="16.4083333333333" customWidth="1"/>
    <col min="3" max="3" width="33.8333333333333" customWidth="1"/>
    <col min="4" max="4" width="16.4083333333333" customWidth="1"/>
    <col min="5" max="6" width="9.76666666666667" customWidth="1"/>
  </cols>
  <sheetData>
    <row r="1" ht="14.3" customHeight="1" spans="1:4">
      <c r="A1" s="61" t="s">
        <v>2499</v>
      </c>
      <c r="B1" s="62"/>
      <c r="C1" s="62"/>
      <c r="D1" s="62"/>
    </row>
    <row r="2" ht="19.9" customHeight="1" spans="1:4">
      <c r="A2" s="64" t="s">
        <v>2500</v>
      </c>
      <c r="B2" s="64"/>
      <c r="C2" s="64"/>
      <c r="D2" s="64"/>
    </row>
    <row r="3" ht="17.05" customHeight="1" spans="2:4">
      <c r="B3" s="65"/>
      <c r="C3" s="65"/>
      <c r="D3" s="89" t="s">
        <v>57</v>
      </c>
    </row>
    <row r="4" ht="21.35" customHeight="1" spans="1:4">
      <c r="A4" s="67" t="s">
        <v>4</v>
      </c>
      <c r="B4" s="67"/>
      <c r="C4" s="67" t="s">
        <v>5</v>
      </c>
      <c r="D4" s="67"/>
    </row>
    <row r="5" ht="21.35" customHeight="1" spans="1:4">
      <c r="A5" s="67" t="s">
        <v>8</v>
      </c>
      <c r="B5" s="67" t="s">
        <v>7</v>
      </c>
      <c r="C5" s="67" t="s">
        <v>8</v>
      </c>
      <c r="D5" s="67" t="s">
        <v>7</v>
      </c>
    </row>
    <row r="6" ht="34.15" customHeight="1" spans="1:4">
      <c r="A6" s="67"/>
      <c r="B6" s="67" t="s">
        <v>9</v>
      </c>
      <c r="C6" s="67"/>
      <c r="D6" s="67" t="s">
        <v>9</v>
      </c>
    </row>
    <row r="7" ht="19.9" customHeight="1" spans="1:4">
      <c r="A7" s="86" t="s">
        <v>10</v>
      </c>
      <c r="B7" s="87" t="s">
        <v>2501</v>
      </c>
      <c r="C7" s="86" t="s">
        <v>11</v>
      </c>
      <c r="D7" s="90">
        <f>D9+D10</f>
        <v>547.522</v>
      </c>
    </row>
    <row r="8" ht="19.9" customHeight="1" spans="1:4">
      <c r="A8" s="70" t="s">
        <v>2502</v>
      </c>
      <c r="B8" s="91" t="s">
        <v>2501</v>
      </c>
      <c r="C8" s="70" t="s">
        <v>2503</v>
      </c>
      <c r="D8" s="92"/>
    </row>
    <row r="9" ht="19.9" customHeight="1" spans="1:4">
      <c r="A9" s="70" t="s">
        <v>2504</v>
      </c>
      <c r="B9" s="91"/>
      <c r="C9" s="70" t="s">
        <v>2505</v>
      </c>
      <c r="D9" s="92">
        <v>96.322</v>
      </c>
    </row>
    <row r="10" ht="19.9" customHeight="1" spans="1:4">
      <c r="A10" s="70" t="s">
        <v>2506</v>
      </c>
      <c r="B10" s="91"/>
      <c r="C10" s="70" t="s">
        <v>2507</v>
      </c>
      <c r="D10" s="92" t="s">
        <v>2508</v>
      </c>
    </row>
    <row r="11" ht="19.9" customHeight="1" spans="1:4">
      <c r="A11" s="70" t="s">
        <v>2509</v>
      </c>
      <c r="B11" s="91"/>
      <c r="C11" s="70" t="s">
        <v>2510</v>
      </c>
      <c r="D11" s="92"/>
    </row>
    <row r="12" ht="19.9" customHeight="1" spans="1:4">
      <c r="A12" s="70" t="s">
        <v>2511</v>
      </c>
      <c r="B12" s="91"/>
      <c r="C12" s="70" t="s">
        <v>2512</v>
      </c>
      <c r="D12" s="92"/>
    </row>
    <row r="13" ht="19.9" customHeight="1" spans="1:4">
      <c r="A13" s="86" t="s">
        <v>15</v>
      </c>
      <c r="B13" s="87">
        <f>B14+B17</f>
        <v>8.21</v>
      </c>
      <c r="C13" s="86" t="s">
        <v>17</v>
      </c>
      <c r="D13" s="90"/>
    </row>
    <row r="14" ht="19.9" customHeight="1" spans="1:4">
      <c r="A14" s="70" t="s">
        <v>2513</v>
      </c>
      <c r="B14" s="91" t="s">
        <v>1350</v>
      </c>
      <c r="C14" s="70" t="s">
        <v>2514</v>
      </c>
      <c r="D14" s="92"/>
    </row>
    <row r="15" ht="19.9" customHeight="1" spans="1:4">
      <c r="A15" s="70" t="s">
        <v>2515</v>
      </c>
      <c r="B15" s="91"/>
      <c r="C15" s="70" t="s">
        <v>2516</v>
      </c>
      <c r="D15" s="92"/>
    </row>
    <row r="16" ht="19.9" customHeight="1" spans="1:4">
      <c r="A16" s="70"/>
      <c r="B16" s="71"/>
      <c r="C16" s="70" t="s">
        <v>2517</v>
      </c>
      <c r="D16" s="92"/>
    </row>
    <row r="17" ht="19.9" customHeight="1" spans="1:4">
      <c r="A17" s="70" t="s">
        <v>2385</v>
      </c>
      <c r="B17" s="91">
        <v>4.21</v>
      </c>
      <c r="C17" s="70" t="s">
        <v>2386</v>
      </c>
      <c r="D17" s="93"/>
    </row>
    <row r="18" ht="19.9" customHeight="1" spans="1:4">
      <c r="A18" s="70" t="s">
        <v>51</v>
      </c>
      <c r="B18" s="91"/>
      <c r="C18" s="70" t="s">
        <v>52</v>
      </c>
      <c r="D18" s="93"/>
    </row>
    <row r="19" ht="19.9" customHeight="1" spans="1:4">
      <c r="A19" s="75" t="s">
        <v>53</v>
      </c>
      <c r="B19" s="87">
        <f>B7+B13</f>
        <v>547.52</v>
      </c>
      <c r="C19" s="75" t="s">
        <v>54</v>
      </c>
      <c r="D19" s="90">
        <f>D7+D13</f>
        <v>547.522</v>
      </c>
    </row>
  </sheetData>
  <mergeCells count="5">
    <mergeCell ref="A2:D2"/>
    <mergeCell ref="A4:B4"/>
    <mergeCell ref="C4:D4"/>
    <mergeCell ref="A5:A6"/>
    <mergeCell ref="C5:C6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I11" sqref="I11"/>
    </sheetView>
  </sheetViews>
  <sheetFormatPr defaultColWidth="10" defaultRowHeight="13.5" outlineLevelCol="4"/>
  <cols>
    <col min="1" max="1" width="1.53333333333333" customWidth="1"/>
    <col min="2" max="2" width="12.8166666666667" customWidth="1"/>
    <col min="3" max="3" width="33.3416666666667" customWidth="1"/>
    <col min="4" max="4" width="16.4083333333333" customWidth="1"/>
    <col min="5" max="5" width="10.2583333333333" customWidth="1"/>
  </cols>
  <sheetData>
    <row r="1" ht="14.3" customHeight="1" spans="1:5">
      <c r="A1" s="79"/>
      <c r="B1" s="61" t="s">
        <v>2499</v>
      </c>
      <c r="C1" s="80"/>
      <c r="D1" s="81"/>
      <c r="E1" s="82"/>
    </row>
    <row r="2" ht="19.9" customHeight="1" spans="1:5">
      <c r="A2" s="79"/>
      <c r="B2" s="64" t="s">
        <v>2518</v>
      </c>
      <c r="C2" s="64"/>
      <c r="D2" s="64"/>
      <c r="E2" s="64"/>
    </row>
    <row r="3" ht="17.05" customHeight="1" spans="1:5">
      <c r="A3" s="79"/>
      <c r="C3" s="83"/>
      <c r="D3" s="84"/>
      <c r="E3" s="66" t="s">
        <v>57</v>
      </c>
    </row>
    <row r="4" ht="21.35" customHeight="1" spans="1:5">
      <c r="A4" s="79"/>
      <c r="B4" s="67" t="s">
        <v>8</v>
      </c>
      <c r="C4" s="67"/>
      <c r="D4" s="67" t="s">
        <v>7</v>
      </c>
      <c r="E4" s="68" t="s">
        <v>61</v>
      </c>
    </row>
    <row r="5" ht="34.15" customHeight="1" spans="1:5">
      <c r="A5" s="79"/>
      <c r="B5" s="67" t="s">
        <v>58</v>
      </c>
      <c r="C5" s="67" t="s">
        <v>59</v>
      </c>
      <c r="D5" s="67" t="s">
        <v>9</v>
      </c>
      <c r="E5" s="69"/>
    </row>
    <row r="6" ht="19.9" customHeight="1" spans="1:5">
      <c r="A6" s="85"/>
      <c r="B6" s="86">
        <v>10306</v>
      </c>
      <c r="C6" s="86" t="s">
        <v>2519</v>
      </c>
      <c r="D6" s="87" t="s">
        <v>2501</v>
      </c>
      <c r="E6" s="77"/>
    </row>
    <row r="7" ht="19.9" customHeight="1" spans="1:5">
      <c r="A7" s="79"/>
      <c r="B7" s="70" t="s">
        <v>2520</v>
      </c>
      <c r="C7" s="70" t="s">
        <v>2521</v>
      </c>
      <c r="D7" s="71" t="s">
        <v>2501</v>
      </c>
      <c r="E7" s="72"/>
    </row>
    <row r="8" ht="19.9" customHeight="1" spans="1:5">
      <c r="A8" s="79"/>
      <c r="B8" s="70" t="s">
        <v>2522</v>
      </c>
      <c r="C8" s="70" t="s">
        <v>2523</v>
      </c>
      <c r="D8" s="71" t="s">
        <v>2501</v>
      </c>
      <c r="E8" s="72"/>
    </row>
    <row r="9" ht="19.9" customHeight="1" spans="1:5">
      <c r="A9" s="85"/>
      <c r="B9" s="75" t="s">
        <v>1134</v>
      </c>
      <c r="C9" s="75"/>
      <c r="D9" s="87" t="s">
        <v>2501</v>
      </c>
      <c r="E9" s="77"/>
    </row>
    <row r="10" ht="8.5" customHeight="1" spans="1:5">
      <c r="A10" s="79"/>
      <c r="B10" s="78"/>
      <c r="C10" s="88"/>
      <c r="D10" s="78"/>
      <c r="E10" s="78"/>
    </row>
  </sheetData>
  <mergeCells count="5">
    <mergeCell ref="B2:E2"/>
    <mergeCell ref="B4:C4"/>
    <mergeCell ref="B9:C9"/>
    <mergeCell ref="A7:A8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G14" sqref="G14"/>
    </sheetView>
  </sheetViews>
  <sheetFormatPr defaultColWidth="10" defaultRowHeight="13.5" outlineLevelCol="3"/>
  <cols>
    <col min="1" max="1" width="12.8166666666667" customWidth="1"/>
    <col min="2" max="2" width="33.3416666666667" customWidth="1"/>
    <col min="3" max="3" width="16.4083333333333" customWidth="1"/>
    <col min="4" max="4" width="10.2583333333333" customWidth="1"/>
  </cols>
  <sheetData>
    <row r="1" ht="14.3" customHeight="1" spans="1:4">
      <c r="A1" s="61" t="s">
        <v>2524</v>
      </c>
      <c r="B1" s="62"/>
      <c r="C1" s="62"/>
      <c r="D1" s="63"/>
    </row>
    <row r="2" ht="19.9" customHeight="1" spans="1:4">
      <c r="A2" s="64" t="s">
        <v>2525</v>
      </c>
      <c r="B2" s="64"/>
      <c r="C2" s="64"/>
      <c r="D2" s="64"/>
    </row>
    <row r="3" ht="17.05" customHeight="1" spans="2:4">
      <c r="B3" s="65"/>
      <c r="C3" s="65"/>
      <c r="D3" s="66" t="s">
        <v>57</v>
      </c>
    </row>
    <row r="4" ht="21.35" customHeight="1" spans="1:4">
      <c r="A4" s="67" t="s">
        <v>8</v>
      </c>
      <c r="B4" s="67"/>
      <c r="C4" s="67" t="s">
        <v>7</v>
      </c>
      <c r="D4" s="68" t="s">
        <v>61</v>
      </c>
    </row>
    <row r="5" ht="34.15" customHeight="1" spans="1:4">
      <c r="A5" s="67" t="s">
        <v>58</v>
      </c>
      <c r="B5" s="67" t="s">
        <v>59</v>
      </c>
      <c r="C5" s="67" t="s">
        <v>9</v>
      </c>
      <c r="D5" s="69"/>
    </row>
    <row r="6" ht="19.9" customHeight="1" spans="1:4">
      <c r="A6" s="70" t="s">
        <v>2526</v>
      </c>
      <c r="B6" s="70" t="s">
        <v>2527</v>
      </c>
      <c r="C6" s="71">
        <f>C7+C10</f>
        <v>547.52</v>
      </c>
      <c r="D6" s="72"/>
    </row>
    <row r="7" ht="19.9" customHeight="1" spans="1:4">
      <c r="A7" s="70" t="s">
        <v>2528</v>
      </c>
      <c r="B7" s="70" t="s">
        <v>2529</v>
      </c>
      <c r="C7" s="71">
        <f>SUM(C8:C9)</f>
        <v>96.32</v>
      </c>
      <c r="D7" s="72"/>
    </row>
    <row r="8" ht="19.9" customHeight="1" spans="1:4">
      <c r="A8" s="73" t="s">
        <v>2530</v>
      </c>
      <c r="B8" s="70" t="s">
        <v>2531</v>
      </c>
      <c r="C8" s="74">
        <v>7.01</v>
      </c>
      <c r="D8" s="72"/>
    </row>
    <row r="9" ht="19.9" customHeight="1" spans="1:4">
      <c r="A9" s="73" t="s">
        <v>2532</v>
      </c>
      <c r="B9" s="70" t="s">
        <v>2533</v>
      </c>
      <c r="C9" s="74">
        <v>89.31</v>
      </c>
      <c r="D9" s="72"/>
    </row>
    <row r="10" ht="19.9" customHeight="1" spans="1:4">
      <c r="A10" s="70" t="s">
        <v>2534</v>
      </c>
      <c r="B10" s="70" t="s">
        <v>2535</v>
      </c>
      <c r="C10" s="71" t="s">
        <v>2508</v>
      </c>
      <c r="D10" s="72"/>
    </row>
    <row r="11" ht="19.9" customHeight="1" spans="1:4">
      <c r="A11" s="73" t="s">
        <v>2536</v>
      </c>
      <c r="B11" s="70" t="s">
        <v>2537</v>
      </c>
      <c r="C11" s="71" t="s">
        <v>2538</v>
      </c>
      <c r="D11" s="72"/>
    </row>
    <row r="12" ht="19.9" customHeight="1" spans="1:4">
      <c r="A12" s="73" t="s">
        <v>2539</v>
      </c>
      <c r="B12" s="70" t="s">
        <v>2540</v>
      </c>
      <c r="C12" s="71" t="s">
        <v>2541</v>
      </c>
      <c r="D12" s="72"/>
    </row>
    <row r="13" ht="19.9" customHeight="1" spans="1:4">
      <c r="A13" s="70" t="s">
        <v>2542</v>
      </c>
      <c r="B13" s="70" t="s">
        <v>2543</v>
      </c>
      <c r="C13" s="71"/>
      <c r="D13" s="72"/>
    </row>
    <row r="14" ht="19.9" customHeight="1" spans="1:4">
      <c r="A14" s="73" t="s">
        <v>2544</v>
      </c>
      <c r="B14" s="70" t="s">
        <v>2543</v>
      </c>
      <c r="C14" s="71"/>
      <c r="D14" s="72"/>
    </row>
    <row r="15" ht="19.9" customHeight="1" spans="1:4">
      <c r="A15" s="75" t="s">
        <v>1134</v>
      </c>
      <c r="B15" s="75"/>
      <c r="C15" s="76">
        <v>547.52</v>
      </c>
      <c r="D15" s="77"/>
    </row>
    <row r="16" ht="11.3" customHeight="1" spans="1:4">
      <c r="A16" s="78" t="s">
        <v>2483</v>
      </c>
      <c r="B16" s="78"/>
      <c r="C16" s="78"/>
      <c r="D16" s="78"/>
    </row>
  </sheetData>
  <mergeCells count="4">
    <mergeCell ref="A2:D2"/>
    <mergeCell ref="A4:B4"/>
    <mergeCell ref="A15:B15"/>
    <mergeCell ref="D4:D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I12" sqref="I12"/>
    </sheetView>
  </sheetViews>
  <sheetFormatPr defaultColWidth="9" defaultRowHeight="32.1" customHeight="1" outlineLevelRow="6"/>
  <cols>
    <col min="1" max="1" width="28.625" style="50" customWidth="1"/>
    <col min="2" max="2" width="13.625" style="50" customWidth="1"/>
    <col min="3" max="13" width="12.375" style="50" customWidth="1"/>
    <col min="14" max="16382" width="9" style="50"/>
  </cols>
  <sheetData>
    <row r="1" ht="24" customHeight="1" spans="1:1">
      <c r="A1" s="50" t="s">
        <v>2545</v>
      </c>
    </row>
    <row r="2" s="50" customFormat="1" ht="24" customHeight="1" spans="1:13">
      <c r="A2" s="51" t="s">
        <v>2546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="50" customFormat="1" customHeight="1" spans="1:13">
      <c r="A3" s="52" t="s">
        <v>2328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60" t="s">
        <v>3</v>
      </c>
      <c r="M3" s="60"/>
    </row>
    <row r="4" s="50" customFormat="1" customHeight="1" spans="1:13">
      <c r="A4" s="54" t="s">
        <v>2487</v>
      </c>
      <c r="B4" s="55" t="s">
        <v>1134</v>
      </c>
      <c r="C4" s="55" t="s">
        <v>2330</v>
      </c>
      <c r="D4" s="55" t="s">
        <v>2331</v>
      </c>
      <c r="E4" s="55" t="s">
        <v>2332</v>
      </c>
      <c r="F4" s="55" t="s">
        <v>2333</v>
      </c>
      <c r="G4" s="55" t="s">
        <v>2334</v>
      </c>
      <c r="H4" s="55" t="s">
        <v>2335</v>
      </c>
      <c r="I4" s="55" t="s">
        <v>2336</v>
      </c>
      <c r="J4" s="55" t="s">
        <v>2337</v>
      </c>
      <c r="K4" s="55" t="s">
        <v>2338</v>
      </c>
      <c r="L4" s="55" t="s">
        <v>2339</v>
      </c>
      <c r="M4" s="55" t="s">
        <v>2340</v>
      </c>
    </row>
    <row r="5" s="50" customFormat="1" customHeight="1" spans="1:13">
      <c r="A5" s="56" t="s">
        <v>2341</v>
      </c>
      <c r="B5" s="57">
        <f t="shared" ref="B5:M5" si="0">SUM(B6:B6)</f>
        <v>3.22</v>
      </c>
      <c r="C5" s="57">
        <f t="shared" si="0"/>
        <v>1.69</v>
      </c>
      <c r="D5" s="57">
        <f t="shared" si="0"/>
        <v>0.16</v>
      </c>
      <c r="E5" s="57">
        <f t="shared" si="0"/>
        <v>0.16</v>
      </c>
      <c r="F5" s="57">
        <f t="shared" si="0"/>
        <v>0.1</v>
      </c>
      <c r="G5" s="57">
        <f t="shared" si="0"/>
        <v>0.36</v>
      </c>
      <c r="H5" s="57">
        <f t="shared" si="0"/>
        <v>0.13</v>
      </c>
      <c r="I5" s="57">
        <f t="shared" si="0"/>
        <v>0.1</v>
      </c>
      <c r="J5" s="57">
        <f t="shared" si="0"/>
        <v>0.23</v>
      </c>
      <c r="K5" s="57">
        <f t="shared" si="0"/>
        <v>0.16</v>
      </c>
      <c r="L5" s="57">
        <f t="shared" si="0"/>
        <v>0.1</v>
      </c>
      <c r="M5" s="57">
        <f t="shared" si="0"/>
        <v>0.03</v>
      </c>
    </row>
    <row r="6" s="50" customFormat="1" customHeight="1" spans="1:13">
      <c r="A6" s="58" t="s">
        <v>2547</v>
      </c>
      <c r="B6" s="59">
        <f>SUM(C6:M6)</f>
        <v>3.22</v>
      </c>
      <c r="C6" s="59">
        <v>1.69</v>
      </c>
      <c r="D6" s="59">
        <v>0.16</v>
      </c>
      <c r="E6" s="59">
        <v>0.16</v>
      </c>
      <c r="F6" s="59">
        <v>0.1</v>
      </c>
      <c r="G6" s="59">
        <v>0.36</v>
      </c>
      <c r="H6" s="59">
        <v>0.13</v>
      </c>
      <c r="I6" s="59">
        <v>0.1</v>
      </c>
      <c r="J6" s="59">
        <v>0.23</v>
      </c>
      <c r="K6" s="59">
        <v>0.16</v>
      </c>
      <c r="L6" s="59">
        <v>0.1</v>
      </c>
      <c r="M6" s="59">
        <v>0.03</v>
      </c>
    </row>
    <row r="7" s="50" customFormat="1" customHeight="1"/>
  </sheetData>
  <mergeCells count="3">
    <mergeCell ref="A2:M2"/>
    <mergeCell ref="B3:K3"/>
    <mergeCell ref="L3:M3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F41" sqref="F41"/>
    </sheetView>
  </sheetViews>
  <sheetFormatPr defaultColWidth="7" defaultRowHeight="13.5"/>
  <cols>
    <col min="1" max="14" width="8.5" style="48" customWidth="1"/>
    <col min="15" max="16384" width="7" style="48"/>
  </cols>
  <sheetData>
    <row r="1" s="48" customFormat="1" spans="1:14">
      <c r="A1" s="49" t="s">
        <v>2548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8" customFormat="1" spans="1:1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8" customFormat="1" spans="1:14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="48" customFormat="1" spans="1:14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="48" customFormat="1" spans="1:1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="48" customFormat="1" spans="1:14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="48" customFormat="1" spans="1:14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="48" customFormat="1" spans="1:14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="48" customFormat="1" spans="1:14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="48" customFormat="1" spans="1:14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="48" customFormat="1" spans="1:14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="48" customFormat="1" spans="1:1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="48" customFormat="1" spans="1:14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="48" customFormat="1" spans="1:14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="48" customFormat="1" spans="1:14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="48" customFormat="1" spans="1:1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="48" customFormat="1" spans="1:1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="48" customFormat="1" spans="1:14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="48" customFormat="1" spans="1:1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="48" customFormat="1" spans="1:14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="48" customFormat="1" spans="1:1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="48" customFormat="1" spans="1:14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="48" customFormat="1" spans="1:1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="48" customFormat="1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="48" customFormat="1" spans="1:1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="48" customFormat="1" spans="1:14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="48" customFormat="1" spans="1:1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="48" customFormat="1" spans="1:14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</sheetData>
  <mergeCells count="1">
    <mergeCell ref="A1:N28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topLeftCell="A21" workbookViewId="0">
      <selection activeCell="C46" sqref="C46"/>
    </sheetView>
  </sheetViews>
  <sheetFormatPr defaultColWidth="9" defaultRowHeight="27.95" customHeight="1" outlineLevelCol="4"/>
  <cols>
    <col min="1" max="1" width="37.875" style="1" customWidth="1"/>
    <col min="2" max="2" width="15.625" style="3" customWidth="1"/>
    <col min="3" max="3" width="38" style="1" customWidth="1"/>
    <col min="4" max="4" width="15.625" style="1" customWidth="1"/>
    <col min="5" max="5" width="13.875" style="1"/>
    <col min="6" max="16380" width="9" style="1"/>
  </cols>
  <sheetData>
    <row r="1" s="1" customFormat="1" customHeight="1" spans="1:2">
      <c r="A1" s="4" t="s">
        <v>2549</v>
      </c>
      <c r="B1" s="5"/>
    </row>
    <row r="2" s="1" customFormat="1" customHeight="1" spans="1:4">
      <c r="A2" s="6" t="s">
        <v>2550</v>
      </c>
      <c r="B2" s="6"/>
      <c r="C2" s="6"/>
      <c r="D2" s="6"/>
    </row>
    <row r="3" s="1" customFormat="1" customHeight="1" spans="1:4">
      <c r="A3" s="7" t="s">
        <v>2328</v>
      </c>
      <c r="B3" s="8" t="s">
        <v>57</v>
      </c>
      <c r="C3" s="8"/>
      <c r="D3" s="8"/>
    </row>
    <row r="4" s="2" customFormat="1" ht="35.25" customHeight="1" spans="1:4">
      <c r="A4" s="9" t="s">
        <v>2551</v>
      </c>
      <c r="B4" s="10" t="s">
        <v>2552</v>
      </c>
      <c r="C4" s="9" t="s">
        <v>2553</v>
      </c>
      <c r="D4" s="10" t="s">
        <v>2552</v>
      </c>
    </row>
    <row r="5" s="1" customFormat="1" customHeight="1" spans="1:4">
      <c r="A5" s="11" t="s">
        <v>2554</v>
      </c>
      <c r="B5" s="12">
        <f>B6+B7+B8+B9</f>
        <v>34829.856301</v>
      </c>
      <c r="C5" s="13" t="s">
        <v>2555</v>
      </c>
      <c r="D5" s="14">
        <f>D6+D7+D8</f>
        <v>20710.18364</v>
      </c>
    </row>
    <row r="6" s="1" customFormat="1" customHeight="1" spans="1:4">
      <c r="A6" s="11" t="s">
        <v>2556</v>
      </c>
      <c r="B6" s="15">
        <v>33178.166301</v>
      </c>
      <c r="C6" s="13" t="s">
        <v>2557</v>
      </c>
      <c r="D6" s="16">
        <v>19180.18364</v>
      </c>
    </row>
    <row r="7" s="1" customFormat="1" customHeight="1" spans="1:4">
      <c r="A7" s="11" t="s">
        <v>2558</v>
      </c>
      <c r="B7" s="15">
        <v>25.3274</v>
      </c>
      <c r="C7" s="13" t="s">
        <v>2559</v>
      </c>
      <c r="D7" s="16">
        <v>220</v>
      </c>
    </row>
    <row r="8" s="1" customFormat="1" customHeight="1" spans="1:4">
      <c r="A8" s="11" t="s">
        <v>2560</v>
      </c>
      <c r="B8" s="15">
        <v>1583.1389</v>
      </c>
      <c r="C8" s="13" t="s">
        <v>2561</v>
      </c>
      <c r="D8" s="16">
        <v>1310</v>
      </c>
    </row>
    <row r="9" s="1" customFormat="1" customHeight="1" spans="1:4">
      <c r="A9" s="17" t="s">
        <v>2562</v>
      </c>
      <c r="B9" s="18">
        <v>43.2237</v>
      </c>
      <c r="C9" s="13"/>
      <c r="D9" s="19"/>
    </row>
    <row r="10" s="1" customFormat="1" customHeight="1" spans="1:4">
      <c r="A10" s="11" t="s">
        <v>2563</v>
      </c>
      <c r="B10" s="12">
        <f>B11+B12+B13+B14</f>
        <v>17387.802631</v>
      </c>
      <c r="C10" s="13" t="s">
        <v>2564</v>
      </c>
      <c r="D10" s="14">
        <f>D11+D12+D13</f>
        <v>12882.481643</v>
      </c>
    </row>
    <row r="11" s="1" customFormat="1" customHeight="1" spans="1:5">
      <c r="A11" s="11" t="s">
        <v>2556</v>
      </c>
      <c r="B11" s="20">
        <v>3741.964</v>
      </c>
      <c r="C11" s="13" t="s">
        <v>2557</v>
      </c>
      <c r="D11" s="21">
        <v>12882.481643</v>
      </c>
      <c r="E11" s="22"/>
    </row>
    <row r="12" s="1" customFormat="1" customHeight="1" spans="1:4">
      <c r="A12" s="11" t="s">
        <v>2558</v>
      </c>
      <c r="B12" s="23">
        <v>11.6289</v>
      </c>
      <c r="C12" s="13" t="s">
        <v>2559</v>
      </c>
      <c r="D12" s="21">
        <v>0</v>
      </c>
    </row>
    <row r="13" s="1" customFormat="1" customHeight="1" spans="1:4">
      <c r="A13" s="11" t="s">
        <v>2565</v>
      </c>
      <c r="B13" s="12">
        <v>13603.436993</v>
      </c>
      <c r="C13" s="24"/>
      <c r="D13" s="24"/>
    </row>
    <row r="14" s="1" customFormat="1" customHeight="1" spans="1:4">
      <c r="A14" s="17" t="s">
        <v>2562</v>
      </c>
      <c r="B14" s="18">
        <v>30.772738</v>
      </c>
      <c r="C14" s="13"/>
      <c r="D14" s="19"/>
    </row>
    <row r="15" s="1" customFormat="1" customHeight="1" spans="1:4">
      <c r="A15" s="11" t="s">
        <v>2566</v>
      </c>
      <c r="B15" s="12">
        <f>B16+B17+B18+B19</f>
        <v>159684.960753</v>
      </c>
      <c r="C15" s="13" t="s">
        <v>2567</v>
      </c>
      <c r="D15" s="14">
        <f>D16+D17+D18</f>
        <v>108832.593421</v>
      </c>
    </row>
    <row r="16" s="1" customFormat="1" customHeight="1" spans="1:4">
      <c r="A16" s="11" t="s">
        <v>2556</v>
      </c>
      <c r="B16" s="25">
        <v>159540.821253</v>
      </c>
      <c r="C16" s="13" t="s">
        <v>2557</v>
      </c>
      <c r="D16" s="19">
        <v>101086.686276</v>
      </c>
    </row>
    <row r="17" s="1" customFormat="1" customHeight="1" spans="1:4">
      <c r="A17" s="11" t="s">
        <v>2558</v>
      </c>
      <c r="B17" s="25">
        <v>1.7</v>
      </c>
      <c r="C17" s="13" t="s">
        <v>2559</v>
      </c>
      <c r="D17" s="19">
        <v>703.215778</v>
      </c>
    </row>
    <row r="18" s="1" customFormat="1" customHeight="1" spans="1:4">
      <c r="A18" s="11" t="s">
        <v>2560</v>
      </c>
      <c r="B18" s="25">
        <v>60</v>
      </c>
      <c r="C18" s="13" t="s">
        <v>2561</v>
      </c>
      <c r="D18" s="19">
        <v>7042.691367</v>
      </c>
    </row>
    <row r="19" s="1" customFormat="1" customHeight="1" spans="1:4">
      <c r="A19" s="17" t="s">
        <v>2562</v>
      </c>
      <c r="B19" s="18">
        <v>82.4395</v>
      </c>
      <c r="C19" s="13"/>
      <c r="D19" s="19"/>
    </row>
    <row r="20" s="1" customFormat="1" customHeight="1" spans="1:4">
      <c r="A20" s="26" t="s">
        <v>2568</v>
      </c>
      <c r="B20" s="27">
        <f>B21+B22+B23</f>
        <v>58300.702772</v>
      </c>
      <c r="C20" s="28" t="s">
        <v>2569</v>
      </c>
      <c r="D20" s="29">
        <f>D21+D22+D23</f>
        <v>39591.548911</v>
      </c>
    </row>
    <row r="21" s="1" customFormat="1" customHeight="1" spans="1:4">
      <c r="A21" s="26" t="s">
        <v>2556</v>
      </c>
      <c r="B21" s="27">
        <v>55130.608</v>
      </c>
      <c r="C21" s="28" t="s">
        <v>2557</v>
      </c>
      <c r="D21" s="30">
        <v>39332.724231</v>
      </c>
    </row>
    <row r="22" s="1" customFormat="1" customHeight="1" spans="1:4">
      <c r="A22" s="26" t="s">
        <v>2570</v>
      </c>
      <c r="B22" s="27">
        <v>3170.094772</v>
      </c>
      <c r="C22" s="31" t="s">
        <v>2559</v>
      </c>
      <c r="D22" s="32">
        <v>7.45</v>
      </c>
    </row>
    <row r="23" s="1" customFormat="1" customHeight="1" spans="1:4">
      <c r="A23" s="26" t="s">
        <v>2565</v>
      </c>
      <c r="B23" s="27"/>
      <c r="C23" s="28" t="s">
        <v>2561</v>
      </c>
      <c r="D23" s="33">
        <v>251.37468</v>
      </c>
    </row>
    <row r="24" s="1" customFormat="1" customHeight="1" spans="1:4">
      <c r="A24" s="26" t="s">
        <v>2571</v>
      </c>
      <c r="B24" s="27">
        <f>B25+B26+B27</f>
        <v>53164.23119</v>
      </c>
      <c r="C24" s="28" t="s">
        <v>2572</v>
      </c>
      <c r="D24" s="29">
        <f>D25+D26+D27</f>
        <v>48836.031787</v>
      </c>
    </row>
    <row r="25" s="1" customFormat="1" customHeight="1" spans="1:4">
      <c r="A25" s="26" t="s">
        <v>2556</v>
      </c>
      <c r="B25" s="27">
        <v>15826.2967</v>
      </c>
      <c r="C25" s="28" t="s">
        <v>2557</v>
      </c>
      <c r="D25" s="34">
        <v>46006.327302</v>
      </c>
    </row>
    <row r="26" s="1" customFormat="1" customHeight="1" spans="1:4">
      <c r="A26" s="26" t="s">
        <v>2558</v>
      </c>
      <c r="B26" s="27">
        <v>1007.38099</v>
      </c>
      <c r="C26" s="28" t="s">
        <v>2561</v>
      </c>
      <c r="D26" s="34">
        <v>2829.704485</v>
      </c>
    </row>
    <row r="27" s="1" customFormat="1" customHeight="1" spans="1:4">
      <c r="A27" s="26" t="s">
        <v>2565</v>
      </c>
      <c r="B27" s="27">
        <v>36330.5535</v>
      </c>
      <c r="C27" s="35" t="s">
        <v>2573</v>
      </c>
      <c r="D27" s="35"/>
    </row>
    <row r="28" s="1" customFormat="1" customHeight="1" spans="1:4">
      <c r="A28" s="26" t="s">
        <v>2574</v>
      </c>
      <c r="B28" s="27">
        <f>B29+B30+B31</f>
        <v>3601.183559</v>
      </c>
      <c r="C28" s="28" t="s">
        <v>2575</v>
      </c>
      <c r="D28" s="34">
        <f>D29+D30</f>
        <v>3082.856668</v>
      </c>
    </row>
    <row r="29" s="1" customFormat="1" customHeight="1" spans="1:4">
      <c r="A29" s="26" t="s">
        <v>2556</v>
      </c>
      <c r="B29" s="36">
        <v>3591.698159</v>
      </c>
      <c r="C29" s="28" t="s">
        <v>2557</v>
      </c>
      <c r="D29" s="34">
        <v>3071.333568</v>
      </c>
    </row>
    <row r="30" s="1" customFormat="1" customHeight="1" spans="1:4">
      <c r="A30" s="26" t="s">
        <v>2558</v>
      </c>
      <c r="B30" s="36">
        <v>4.4738</v>
      </c>
      <c r="C30" s="28" t="s">
        <v>2561</v>
      </c>
      <c r="D30" s="34">
        <v>11.5231</v>
      </c>
    </row>
    <row r="31" s="1" customFormat="1" customHeight="1" spans="1:4">
      <c r="A31" s="17" t="s">
        <v>2562</v>
      </c>
      <c r="B31" s="18">
        <v>5.0116</v>
      </c>
      <c r="C31" s="28"/>
      <c r="D31" s="34"/>
    </row>
    <row r="32" s="1" customFormat="1" customHeight="1" spans="1:4">
      <c r="A32" s="26" t="s">
        <v>2576</v>
      </c>
      <c r="B32" s="27">
        <f>B33+B34</f>
        <v>4262.798074</v>
      </c>
      <c r="C32" s="28" t="s">
        <v>2577</v>
      </c>
      <c r="D32" s="29">
        <f>D33+D34</f>
        <v>394.27</v>
      </c>
    </row>
    <row r="33" s="1" customFormat="1" customHeight="1" spans="1:4">
      <c r="A33" s="26" t="s">
        <v>2556</v>
      </c>
      <c r="B33" s="37">
        <v>4261.614274</v>
      </c>
      <c r="C33" s="28" t="s">
        <v>2557</v>
      </c>
      <c r="D33" s="29">
        <v>322.92</v>
      </c>
    </row>
    <row r="34" s="1" customFormat="1" customHeight="1" spans="1:4">
      <c r="A34" s="26" t="s">
        <v>2558</v>
      </c>
      <c r="B34" s="37">
        <v>1.1838</v>
      </c>
      <c r="C34" s="28" t="s">
        <v>2561</v>
      </c>
      <c r="D34" s="38">
        <v>71.35</v>
      </c>
    </row>
    <row r="35" s="1" customFormat="1" customHeight="1" spans="1:4">
      <c r="A35" s="39" t="s">
        <v>2578</v>
      </c>
      <c r="B35" s="40">
        <f>SUM(B36:B40)</f>
        <v>331231.53528</v>
      </c>
      <c r="C35" s="41" t="s">
        <v>2579</v>
      </c>
      <c r="D35" s="42">
        <f>D5+D10+D15+D20+D24+D28+D32</f>
        <v>234329.96607</v>
      </c>
    </row>
    <row r="36" s="1" customFormat="1" customHeight="1" spans="1:4">
      <c r="A36" s="26" t="s">
        <v>2556</v>
      </c>
      <c r="B36" s="27">
        <f>SUM(B6,B11,B16,B21,B25,B29,B33)</f>
        <v>275271.168687</v>
      </c>
      <c r="C36" s="28" t="s">
        <v>2557</v>
      </c>
      <c r="D36" s="38">
        <f>D6+D11+D16+D21+D25+D29+D33</f>
        <v>221882.65666</v>
      </c>
    </row>
    <row r="37" s="1" customFormat="1" customHeight="1" spans="1:4">
      <c r="A37" s="43" t="s">
        <v>2558</v>
      </c>
      <c r="B37" s="27">
        <f>SUM(B7,B12,B17,B22,B26,B30,B34)</f>
        <v>4221.789662</v>
      </c>
      <c r="C37" s="28" t="s">
        <v>2561</v>
      </c>
      <c r="D37" s="38">
        <f>D8+D18+D23+D26+D30+D34</f>
        <v>11516.643632</v>
      </c>
    </row>
    <row r="38" customHeight="1" spans="1:4">
      <c r="A38" s="26" t="s">
        <v>2565</v>
      </c>
      <c r="B38" s="27">
        <f>B13+B23+B27</f>
        <v>49933.990493</v>
      </c>
      <c r="C38" s="28" t="s">
        <v>2559</v>
      </c>
      <c r="D38" s="38">
        <f>D7+D12+D17+D22</f>
        <v>930.665778</v>
      </c>
    </row>
    <row r="39" customHeight="1" spans="1:4">
      <c r="A39" s="26" t="s">
        <v>2560</v>
      </c>
      <c r="B39" s="27">
        <f>SUM(B8,B18)</f>
        <v>1643.1389</v>
      </c>
      <c r="C39" s="39" t="s">
        <v>2580</v>
      </c>
      <c r="D39" s="44">
        <f>B41+D40</f>
        <v>522818.627569</v>
      </c>
    </row>
    <row r="40" customHeight="1" spans="1:4">
      <c r="A40" s="17" t="s">
        <v>2562</v>
      </c>
      <c r="B40" s="18">
        <f>B9+B14+B19+B31</f>
        <v>161.447538</v>
      </c>
      <c r="C40" s="26" t="s">
        <v>2581</v>
      </c>
      <c r="D40" s="38">
        <f>B35-D35</f>
        <v>96901.5692100001</v>
      </c>
    </row>
    <row r="41" customHeight="1" spans="1:4">
      <c r="A41" s="45" t="s">
        <v>2582</v>
      </c>
      <c r="B41" s="40">
        <v>425917.058359</v>
      </c>
      <c r="C41" s="26"/>
      <c r="D41" s="38"/>
    </row>
    <row r="42" customHeight="1" spans="1:4">
      <c r="A42" s="46" t="s">
        <v>1134</v>
      </c>
      <c r="B42" s="40">
        <f>B35+B41</f>
        <v>757148.593639</v>
      </c>
      <c r="C42" s="46" t="s">
        <v>1134</v>
      </c>
      <c r="D42" s="47">
        <f>D39+D35</f>
        <v>757148.593639</v>
      </c>
    </row>
  </sheetData>
  <mergeCells count="2">
    <mergeCell ref="A2:D2"/>
    <mergeCell ref="B3:D3"/>
  </mergeCells>
  <pageMargins left="0.75" right="0.75" top="1" bottom="1" header="0.5" footer="0.5"/>
  <pageSetup paperSize="9" scale="82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D24" sqref="D24"/>
    </sheetView>
  </sheetViews>
  <sheetFormatPr defaultColWidth="9" defaultRowHeight="13.5" outlineLevelCol="3"/>
  <cols>
    <col min="1" max="1" width="9" style="249"/>
    <col min="2" max="2" width="32.125" style="249" customWidth="1"/>
    <col min="3" max="3" width="15.625" style="251" customWidth="1"/>
    <col min="4" max="4" width="14.25" style="251" customWidth="1"/>
    <col min="5" max="16382" width="9" style="249"/>
  </cols>
  <sheetData>
    <row r="1" s="247" customFormat="1" ht="24.95" customHeight="1" spans="1:4">
      <c r="A1" s="252" t="s">
        <v>55</v>
      </c>
      <c r="B1" s="1"/>
      <c r="C1" s="253"/>
      <c r="D1" s="253"/>
    </row>
    <row r="2" s="248" customFormat="1" ht="24.95" customHeight="1" spans="1:4">
      <c r="A2" s="254" t="s">
        <v>56</v>
      </c>
      <c r="B2" s="254"/>
      <c r="C2" s="255"/>
      <c r="D2" s="255"/>
    </row>
    <row r="3" s="249" customFormat="1" ht="24.95" customHeight="1" spans="1:4">
      <c r="A3" s="256"/>
      <c r="B3" s="256"/>
      <c r="C3" s="257"/>
      <c r="D3" s="258" t="s">
        <v>57</v>
      </c>
    </row>
    <row r="4" s="249" customFormat="1" ht="24.95" customHeight="1" spans="1:4">
      <c r="A4" s="259" t="s">
        <v>8</v>
      </c>
      <c r="B4" s="259"/>
      <c r="C4" s="260" t="s">
        <v>7</v>
      </c>
      <c r="D4" s="260"/>
    </row>
    <row r="5" s="249" customFormat="1" ht="24.95" customHeight="1" spans="1:4">
      <c r="A5" s="259" t="s">
        <v>58</v>
      </c>
      <c r="B5" s="259" t="s">
        <v>59</v>
      </c>
      <c r="C5" s="260" t="s">
        <v>60</v>
      </c>
      <c r="D5" s="260" t="s">
        <v>61</v>
      </c>
    </row>
    <row r="6" s="249" customFormat="1" ht="24.95" customHeight="1" spans="1:4">
      <c r="A6" s="261">
        <v>101</v>
      </c>
      <c r="B6" s="262" t="s">
        <v>62</v>
      </c>
      <c r="C6" s="263">
        <f>SUM(C7:C18)</f>
        <v>66458.7</v>
      </c>
      <c r="D6" s="264"/>
    </row>
    <row r="7" s="249" customFormat="1" ht="24.95" customHeight="1" spans="1:4">
      <c r="A7" s="261">
        <v>10101</v>
      </c>
      <c r="B7" s="262" t="s">
        <v>63</v>
      </c>
      <c r="C7" s="263">
        <v>39936.33</v>
      </c>
      <c r="D7" s="264"/>
    </row>
    <row r="8" s="249" customFormat="1" ht="24.95" customHeight="1" spans="1:4">
      <c r="A8" s="261">
        <v>10104</v>
      </c>
      <c r="B8" s="262" t="s">
        <v>64</v>
      </c>
      <c r="C8" s="263">
        <v>3236.53</v>
      </c>
      <c r="D8" s="264"/>
    </row>
    <row r="9" s="249" customFormat="1" ht="24.95" customHeight="1" spans="1:4">
      <c r="A9" s="261">
        <v>10106</v>
      </c>
      <c r="B9" s="262" t="s">
        <v>65</v>
      </c>
      <c r="C9" s="263">
        <v>3740.63</v>
      </c>
      <c r="D9" s="264"/>
    </row>
    <row r="10" s="249" customFormat="1" ht="24.95" customHeight="1" spans="1:4">
      <c r="A10" s="261">
        <v>10107</v>
      </c>
      <c r="B10" s="262" t="s">
        <v>66</v>
      </c>
      <c r="C10" s="265">
        <v>2183.03</v>
      </c>
      <c r="D10" s="264"/>
    </row>
    <row r="11" s="249" customFormat="1" ht="24.95" customHeight="1" spans="1:4">
      <c r="A11" s="261">
        <v>10109</v>
      </c>
      <c r="B11" s="262" t="s">
        <v>67</v>
      </c>
      <c r="C11" s="265">
        <v>4191.82</v>
      </c>
      <c r="D11" s="264"/>
    </row>
    <row r="12" s="249" customFormat="1" ht="24.95" customHeight="1" spans="1:4">
      <c r="A12" s="261">
        <v>10111</v>
      </c>
      <c r="B12" s="262" t="s">
        <v>68</v>
      </c>
      <c r="C12" s="265">
        <v>1219.49</v>
      </c>
      <c r="D12" s="264"/>
    </row>
    <row r="13" s="249" customFormat="1" ht="24.95" customHeight="1" spans="1:4">
      <c r="A13" s="261">
        <v>10112</v>
      </c>
      <c r="B13" s="262" t="s">
        <v>69</v>
      </c>
      <c r="C13" s="265">
        <v>696.41</v>
      </c>
      <c r="D13" s="264"/>
    </row>
    <row r="14" s="249" customFormat="1" ht="24.95" customHeight="1" spans="1:4">
      <c r="A14" s="261">
        <v>10113</v>
      </c>
      <c r="B14" s="262" t="s">
        <v>70</v>
      </c>
      <c r="C14" s="265">
        <v>45</v>
      </c>
      <c r="D14" s="264"/>
    </row>
    <row r="15" s="249" customFormat="1" ht="24.95" customHeight="1" spans="1:4">
      <c r="A15" s="261">
        <v>10114</v>
      </c>
      <c r="B15" s="262" t="s">
        <v>71</v>
      </c>
      <c r="C15" s="265">
        <v>2795.24</v>
      </c>
      <c r="D15" s="264"/>
    </row>
    <row r="16" s="249" customFormat="1" ht="24.95" customHeight="1" spans="1:4">
      <c r="A16" s="261">
        <v>10118</v>
      </c>
      <c r="B16" s="262" t="s">
        <v>72</v>
      </c>
      <c r="C16" s="265">
        <v>6722.97</v>
      </c>
      <c r="D16" s="264"/>
    </row>
    <row r="17" s="249" customFormat="1" ht="24.95" customHeight="1" spans="1:4">
      <c r="A17" s="261">
        <v>10119</v>
      </c>
      <c r="B17" s="262" t="s">
        <v>73</v>
      </c>
      <c r="C17" s="265">
        <v>1214.69</v>
      </c>
      <c r="D17" s="264"/>
    </row>
    <row r="18" s="249" customFormat="1" ht="24.95" customHeight="1" spans="1:4">
      <c r="A18" s="261">
        <v>10121</v>
      </c>
      <c r="B18" s="262" t="s">
        <v>74</v>
      </c>
      <c r="C18" s="265">
        <v>476.56</v>
      </c>
      <c r="D18" s="264"/>
    </row>
    <row r="19" s="249" customFormat="1" ht="24.95" customHeight="1" spans="1:4">
      <c r="A19" s="261">
        <v>103</v>
      </c>
      <c r="B19" s="262" t="s">
        <v>75</v>
      </c>
      <c r="C19" s="263">
        <f>SUM(C20:C26)</f>
        <v>33541.3</v>
      </c>
      <c r="D19" s="264"/>
    </row>
    <row r="20" s="249" customFormat="1" ht="24.95" customHeight="1" spans="1:4">
      <c r="A20" s="261">
        <v>10302</v>
      </c>
      <c r="B20" s="262" t="s">
        <v>76</v>
      </c>
      <c r="C20" s="263">
        <v>4033.08</v>
      </c>
      <c r="D20" s="264"/>
    </row>
    <row r="21" s="249" customFormat="1" ht="24.95" customHeight="1" spans="1:4">
      <c r="A21" s="261">
        <v>10304</v>
      </c>
      <c r="B21" s="262" t="s">
        <v>77</v>
      </c>
      <c r="C21" s="263">
        <v>12956.8</v>
      </c>
      <c r="D21" s="264"/>
    </row>
    <row r="22" s="249" customFormat="1" ht="24.95" customHeight="1" spans="1:4">
      <c r="A22" s="261">
        <v>10305</v>
      </c>
      <c r="B22" s="262" t="s">
        <v>78</v>
      </c>
      <c r="C22" s="263">
        <v>5462.26</v>
      </c>
      <c r="D22" s="264"/>
    </row>
    <row r="23" s="249" customFormat="1" ht="24.95" customHeight="1" spans="1:4">
      <c r="A23" s="261">
        <v>10306</v>
      </c>
      <c r="B23" s="262" t="s">
        <v>79</v>
      </c>
      <c r="C23" s="263">
        <v>1086</v>
      </c>
      <c r="D23" s="264"/>
    </row>
    <row r="24" s="249" customFormat="1" ht="24.95" customHeight="1" spans="1:4">
      <c r="A24" s="261">
        <v>10307</v>
      </c>
      <c r="B24" s="262" t="s">
        <v>80</v>
      </c>
      <c r="C24" s="263">
        <v>7245.96</v>
      </c>
      <c r="D24" s="264"/>
    </row>
    <row r="25" s="250" customFormat="1" ht="24.95" customHeight="1" spans="1:4">
      <c r="A25" s="261">
        <v>10309</v>
      </c>
      <c r="B25" s="262" t="s">
        <v>81</v>
      </c>
      <c r="C25" s="263">
        <v>2093.81</v>
      </c>
      <c r="D25" s="264"/>
    </row>
    <row r="26" s="250" customFormat="1" ht="24.95" customHeight="1" spans="1:4">
      <c r="A26" s="261">
        <v>10399</v>
      </c>
      <c r="B26" s="262" t="s">
        <v>82</v>
      </c>
      <c r="C26" s="263">
        <v>663.39</v>
      </c>
      <c r="D26" s="264"/>
    </row>
    <row r="27" s="249" customFormat="1" ht="24.95" customHeight="1" spans="1:4">
      <c r="A27" s="266" t="s">
        <v>53</v>
      </c>
      <c r="B27" s="266"/>
      <c r="C27" s="267">
        <f>C19+C6</f>
        <v>100000</v>
      </c>
      <c r="D27" s="268">
        <f>D6+D19</f>
        <v>0</v>
      </c>
    </row>
  </sheetData>
  <mergeCells count="4">
    <mergeCell ref="A2:D2"/>
    <mergeCell ref="A4:B4"/>
    <mergeCell ref="C4:D4"/>
    <mergeCell ref="A27:B27"/>
  </mergeCells>
  <pageMargins left="0.704999983310699" right="0.704999983310699" top="0.745000004768372" bottom="0.430000007152557" header="0.310000002384186" footer="0.31000000238418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79"/>
  <sheetViews>
    <sheetView workbookViewId="0">
      <pane xSplit="1" ySplit="5" topLeftCell="B1225" activePane="bottomRight" state="frozen"/>
      <selection/>
      <selection pane="topRight"/>
      <selection pane="bottomLeft"/>
      <selection pane="bottomRight" activeCell="G1243" sqref="G1243"/>
    </sheetView>
  </sheetViews>
  <sheetFormatPr defaultColWidth="10" defaultRowHeight="13.5" outlineLevelCol="3"/>
  <cols>
    <col min="1" max="1" width="13.75" style="213" customWidth="1"/>
    <col min="2" max="2" width="34.875" style="213" customWidth="1"/>
    <col min="3" max="3" width="18.375" style="213" customWidth="1"/>
    <col min="4" max="4" width="12.875" style="213" customWidth="1"/>
    <col min="5" max="5" width="10" style="213"/>
    <col min="6" max="6" width="10.375" style="213"/>
    <col min="7" max="7" width="28.375" style="213" customWidth="1"/>
    <col min="8" max="16384" width="10" style="213"/>
  </cols>
  <sheetData>
    <row r="1" s="213" customFormat="1" ht="25" customHeight="1" spans="1:3">
      <c r="A1" s="214" t="s">
        <v>83</v>
      </c>
      <c r="B1" s="206"/>
      <c r="C1" s="206"/>
    </row>
    <row r="2" s="213" customFormat="1" ht="25" customHeight="1" spans="1:4">
      <c r="A2" s="215" t="s">
        <v>84</v>
      </c>
      <c r="B2" s="216"/>
      <c r="C2" s="216"/>
      <c r="D2" s="216"/>
    </row>
    <row r="3" s="213" customFormat="1" ht="25" customHeight="1" spans="2:4">
      <c r="B3" s="217"/>
      <c r="C3" s="217"/>
      <c r="D3" s="218" t="s">
        <v>57</v>
      </c>
    </row>
    <row r="4" s="213" customFormat="1" ht="25" customHeight="1" spans="1:4">
      <c r="A4" s="219" t="s">
        <v>6</v>
      </c>
      <c r="B4" s="220"/>
      <c r="C4" s="220"/>
      <c r="D4" s="221"/>
    </row>
    <row r="5" s="213" customFormat="1" ht="34.15" customHeight="1" spans="1:4">
      <c r="A5" s="222" t="s">
        <v>58</v>
      </c>
      <c r="B5" s="222" t="s">
        <v>59</v>
      </c>
      <c r="C5" s="222" t="s">
        <v>9</v>
      </c>
      <c r="D5" s="222" t="s">
        <v>61</v>
      </c>
    </row>
    <row r="6" s="213" customFormat="1" ht="19.9" customHeight="1" spans="1:4">
      <c r="A6" s="277">
        <v>201</v>
      </c>
      <c r="B6" s="224" t="s">
        <v>85</v>
      </c>
      <c r="C6" s="278">
        <f>SUM(C7,C19,C28,C38,C49,C60,C71,C79,C88,C101,C110,C121,C133,C140,C148,C154,C161,C168,C175,C182,C189,C197,C203,C209,C216,C231,C234)</f>
        <v>371013.63</v>
      </c>
      <c r="D6" s="279"/>
    </row>
    <row r="7" s="213" customFormat="1" ht="19.9" customHeight="1" spans="1:4">
      <c r="A7" s="280">
        <v>20101</v>
      </c>
      <c r="B7" s="281" t="s">
        <v>86</v>
      </c>
      <c r="C7" s="282">
        <f>SUM(C8:C18)</f>
        <v>9174.95</v>
      </c>
      <c r="D7" s="283"/>
    </row>
    <row r="8" s="213" customFormat="1" ht="19.9" customHeight="1" spans="1:4">
      <c r="A8" s="232">
        <v>2010101</v>
      </c>
      <c r="B8" s="232" t="s">
        <v>87</v>
      </c>
      <c r="C8" s="284">
        <v>7520.44</v>
      </c>
      <c r="D8" s="243"/>
    </row>
    <row r="9" s="213" customFormat="1" ht="19.9" customHeight="1" spans="1:4">
      <c r="A9" s="232">
        <v>2010102</v>
      </c>
      <c r="B9" s="232" t="s">
        <v>88</v>
      </c>
      <c r="C9" s="284">
        <v>151</v>
      </c>
      <c r="D9" s="243"/>
    </row>
    <row r="10" s="213" customFormat="1" ht="19.9" customHeight="1" spans="1:4">
      <c r="A10" s="232">
        <v>2010103</v>
      </c>
      <c r="B10" s="232" t="s">
        <v>89</v>
      </c>
      <c r="C10" s="284">
        <v>20.58</v>
      </c>
      <c r="D10" s="243"/>
    </row>
    <row r="11" s="213" customFormat="1" ht="19.9" customHeight="1" spans="1:4">
      <c r="A11" s="232">
        <v>2010104</v>
      </c>
      <c r="B11" s="232" t="s">
        <v>90</v>
      </c>
      <c r="C11" s="284">
        <v>491.48</v>
      </c>
      <c r="D11" s="243"/>
    </row>
    <row r="12" s="213" customFormat="1" ht="19.9" customHeight="1" spans="1:4">
      <c r="A12" s="232">
        <v>2010105</v>
      </c>
      <c r="B12" s="232" t="s">
        <v>91</v>
      </c>
      <c r="C12" s="284">
        <v>37.73</v>
      </c>
      <c r="D12" s="243"/>
    </row>
    <row r="13" s="213" customFormat="1" ht="19.9" customHeight="1" spans="1:4">
      <c r="A13" s="232">
        <v>2010106</v>
      </c>
      <c r="B13" s="232" t="s">
        <v>92</v>
      </c>
      <c r="C13" s="284">
        <v>23.6</v>
      </c>
      <c r="D13" s="243"/>
    </row>
    <row r="14" s="213" customFormat="1" ht="19.9" customHeight="1" spans="1:4">
      <c r="A14" s="232">
        <v>2010107</v>
      </c>
      <c r="B14" s="232" t="s">
        <v>93</v>
      </c>
      <c r="C14" s="284">
        <v>49.92</v>
      </c>
      <c r="D14" s="243"/>
    </row>
    <row r="15" s="213" customFormat="1" ht="19.9" customHeight="1" spans="1:4">
      <c r="A15" s="232">
        <v>2010108</v>
      </c>
      <c r="B15" s="232" t="s">
        <v>94</v>
      </c>
      <c r="C15" s="284">
        <v>177.2</v>
      </c>
      <c r="D15" s="243"/>
    </row>
    <row r="16" s="213" customFormat="1" ht="19.9" customHeight="1" spans="1:4">
      <c r="A16" s="232">
        <v>2010109</v>
      </c>
      <c r="B16" s="232" t="s">
        <v>95</v>
      </c>
      <c r="C16" s="284">
        <v>0</v>
      </c>
      <c r="D16" s="243"/>
    </row>
    <row r="17" s="213" customFormat="1" ht="19.9" customHeight="1" spans="1:4">
      <c r="A17" s="232">
        <v>2010150</v>
      </c>
      <c r="B17" s="232" t="s">
        <v>96</v>
      </c>
      <c r="C17" s="284">
        <v>0</v>
      </c>
      <c r="D17" s="243"/>
    </row>
    <row r="18" s="213" customFormat="1" ht="19.9" customHeight="1" spans="1:4">
      <c r="A18" s="232">
        <v>2010199</v>
      </c>
      <c r="B18" s="232" t="s">
        <v>97</v>
      </c>
      <c r="C18" s="284">
        <v>703</v>
      </c>
      <c r="D18" s="243"/>
    </row>
    <row r="19" s="213" customFormat="1" ht="19.9" customHeight="1" spans="1:4">
      <c r="A19" s="280">
        <v>20102</v>
      </c>
      <c r="B19" s="281" t="s">
        <v>98</v>
      </c>
      <c r="C19" s="282">
        <f>SUM(C20:C27)</f>
        <v>11932.14</v>
      </c>
      <c r="D19" s="283"/>
    </row>
    <row r="20" s="213" customFormat="1" ht="19.9" customHeight="1" spans="1:4">
      <c r="A20" s="232">
        <v>2010201</v>
      </c>
      <c r="B20" s="232" t="s">
        <v>87</v>
      </c>
      <c r="C20" s="284">
        <v>9732.42</v>
      </c>
      <c r="D20" s="243"/>
    </row>
    <row r="21" s="213" customFormat="1" ht="19.9" customHeight="1" spans="1:4">
      <c r="A21" s="232">
        <v>2010202</v>
      </c>
      <c r="B21" s="232" t="s">
        <v>88</v>
      </c>
      <c r="C21" s="284">
        <v>186.12</v>
      </c>
      <c r="D21" s="243"/>
    </row>
    <row r="22" s="213" customFormat="1" ht="19.9" customHeight="1" spans="1:4">
      <c r="A22" s="232">
        <v>2010203</v>
      </c>
      <c r="B22" s="232" t="s">
        <v>89</v>
      </c>
      <c r="C22" s="284">
        <v>0</v>
      </c>
      <c r="D22" s="243"/>
    </row>
    <row r="23" s="213" customFormat="1" ht="19.9" customHeight="1" spans="1:4">
      <c r="A23" s="232">
        <v>2010204</v>
      </c>
      <c r="B23" s="232" t="s">
        <v>99</v>
      </c>
      <c r="C23" s="284">
        <v>130</v>
      </c>
      <c r="D23" s="243"/>
    </row>
    <row r="24" s="213" customFormat="1" ht="19.9" customHeight="1" spans="1:4">
      <c r="A24" s="232">
        <v>2010205</v>
      </c>
      <c r="B24" s="232" t="s">
        <v>100</v>
      </c>
      <c r="C24" s="284">
        <v>170.5</v>
      </c>
      <c r="D24" s="243"/>
    </row>
    <row r="25" s="213" customFormat="1" ht="19.9" customHeight="1" spans="1:4">
      <c r="A25" s="232">
        <v>2010206</v>
      </c>
      <c r="B25" s="232" t="s">
        <v>101</v>
      </c>
      <c r="C25" s="284">
        <v>31.76</v>
      </c>
      <c r="D25" s="243"/>
    </row>
    <row r="26" s="213" customFormat="1" ht="19.9" customHeight="1" spans="1:4">
      <c r="A26" s="232">
        <v>2010250</v>
      </c>
      <c r="B26" s="232" t="s">
        <v>96</v>
      </c>
      <c r="C26" s="284">
        <v>230.28</v>
      </c>
      <c r="D26" s="243"/>
    </row>
    <row r="27" s="213" customFormat="1" ht="19.9" customHeight="1" spans="1:4">
      <c r="A27" s="232">
        <v>2010299</v>
      </c>
      <c r="B27" s="232" t="s">
        <v>102</v>
      </c>
      <c r="C27" s="284">
        <v>1451.06</v>
      </c>
      <c r="D27" s="243"/>
    </row>
    <row r="28" s="213" customFormat="1" ht="19.9" customHeight="1" spans="1:4">
      <c r="A28" s="280">
        <v>20103</v>
      </c>
      <c r="B28" s="281" t="s">
        <v>103</v>
      </c>
      <c r="C28" s="282">
        <f>SUM(C29:C37)</f>
        <v>92223.81</v>
      </c>
      <c r="D28" s="283"/>
    </row>
    <row r="29" s="213" customFormat="1" ht="19.9" customHeight="1" spans="1:4">
      <c r="A29" s="232">
        <v>2010301</v>
      </c>
      <c r="B29" s="232" t="s">
        <v>87</v>
      </c>
      <c r="C29" s="284">
        <v>79084.8</v>
      </c>
      <c r="D29" s="243"/>
    </row>
    <row r="30" s="213" customFormat="1" ht="19.9" customHeight="1" spans="1:4">
      <c r="A30" s="232">
        <v>2010302</v>
      </c>
      <c r="B30" s="232" t="s">
        <v>88</v>
      </c>
      <c r="C30" s="284">
        <v>4535.84</v>
      </c>
      <c r="D30" s="243"/>
    </row>
    <row r="31" s="213" customFormat="1" ht="19.9" customHeight="1" spans="1:4">
      <c r="A31" s="232">
        <v>2010303</v>
      </c>
      <c r="B31" s="232" t="s">
        <v>89</v>
      </c>
      <c r="C31" s="284">
        <v>1477.82</v>
      </c>
      <c r="D31" s="243"/>
    </row>
    <row r="32" s="213" customFormat="1" ht="19.9" customHeight="1" spans="1:4">
      <c r="A32" s="232">
        <v>2010304</v>
      </c>
      <c r="B32" s="232" t="s">
        <v>104</v>
      </c>
      <c r="C32" s="284">
        <v>3.83</v>
      </c>
      <c r="D32" s="243"/>
    </row>
    <row r="33" s="213" customFormat="1" ht="19.9" customHeight="1" spans="1:4">
      <c r="A33" s="232">
        <v>2010305</v>
      </c>
      <c r="B33" s="232" t="s">
        <v>105</v>
      </c>
      <c r="C33" s="284">
        <v>400</v>
      </c>
      <c r="D33" s="243"/>
    </row>
    <row r="34" s="213" customFormat="1" ht="19.9" customHeight="1" spans="1:4">
      <c r="A34" s="232">
        <v>2010306</v>
      </c>
      <c r="B34" s="232" t="s">
        <v>106</v>
      </c>
      <c r="C34" s="284">
        <v>166.07</v>
      </c>
      <c r="D34" s="243"/>
    </row>
    <row r="35" s="213" customFormat="1" ht="19.9" customHeight="1" spans="1:4">
      <c r="A35" s="232">
        <v>2010309</v>
      </c>
      <c r="B35" s="232" t="s">
        <v>107</v>
      </c>
      <c r="C35" s="284">
        <v>0</v>
      </c>
      <c r="D35" s="243"/>
    </row>
    <row r="36" s="213" customFormat="1" ht="19.9" customHeight="1" spans="1:4">
      <c r="A36" s="232">
        <v>2010350</v>
      </c>
      <c r="B36" s="232" t="s">
        <v>96</v>
      </c>
      <c r="C36" s="284">
        <v>0</v>
      </c>
      <c r="D36" s="243"/>
    </row>
    <row r="37" s="213" customFormat="1" ht="19.9" customHeight="1" spans="1:4">
      <c r="A37" s="232">
        <v>2010399</v>
      </c>
      <c r="B37" s="232" t="s">
        <v>108</v>
      </c>
      <c r="C37" s="284">
        <v>6555.45</v>
      </c>
      <c r="D37" s="243"/>
    </row>
    <row r="38" s="213" customFormat="1" ht="19.9" customHeight="1" spans="1:4">
      <c r="A38" s="280">
        <v>20104</v>
      </c>
      <c r="B38" s="281" t="s">
        <v>109</v>
      </c>
      <c r="C38" s="282">
        <f>SUM(C39:C48)</f>
        <v>9224.98</v>
      </c>
      <c r="D38" s="283"/>
    </row>
    <row r="39" s="213" customFormat="1" ht="19.9" customHeight="1" spans="1:4">
      <c r="A39" s="232">
        <v>2010401</v>
      </c>
      <c r="B39" s="232" t="s">
        <v>87</v>
      </c>
      <c r="C39" s="284">
        <v>6119.22</v>
      </c>
      <c r="D39" s="243"/>
    </row>
    <row r="40" s="213" customFormat="1" ht="19.9" customHeight="1" spans="1:4">
      <c r="A40" s="232">
        <v>2010402</v>
      </c>
      <c r="B40" s="232" t="s">
        <v>88</v>
      </c>
      <c r="C40" s="284">
        <v>239.96</v>
      </c>
      <c r="D40" s="243"/>
    </row>
    <row r="41" s="213" customFormat="1" ht="19.9" customHeight="1" spans="1:4">
      <c r="A41" s="232">
        <v>2010403</v>
      </c>
      <c r="B41" s="232" t="s">
        <v>89</v>
      </c>
      <c r="C41" s="284">
        <v>0</v>
      </c>
      <c r="D41" s="243"/>
    </row>
    <row r="42" s="213" customFormat="1" ht="19.9" customHeight="1" spans="1:4">
      <c r="A42" s="232">
        <v>2010404</v>
      </c>
      <c r="B42" s="232" t="s">
        <v>110</v>
      </c>
      <c r="C42" s="284">
        <v>0</v>
      </c>
      <c r="D42" s="243"/>
    </row>
    <row r="43" s="213" customFormat="1" ht="19.9" customHeight="1" spans="1:4">
      <c r="A43" s="232">
        <v>2010405</v>
      </c>
      <c r="B43" s="232" t="s">
        <v>111</v>
      </c>
      <c r="C43" s="284">
        <v>0</v>
      </c>
      <c r="D43" s="243"/>
    </row>
    <row r="44" s="213" customFormat="1" ht="19.9" customHeight="1" spans="1:4">
      <c r="A44" s="232">
        <v>2010406</v>
      </c>
      <c r="B44" s="232" t="s">
        <v>112</v>
      </c>
      <c r="C44" s="284">
        <v>0</v>
      </c>
      <c r="D44" s="243"/>
    </row>
    <row r="45" s="213" customFormat="1" ht="19.9" customHeight="1" spans="1:4">
      <c r="A45" s="232">
        <v>2010407</v>
      </c>
      <c r="B45" s="232" t="s">
        <v>113</v>
      </c>
      <c r="C45" s="284">
        <v>0</v>
      </c>
      <c r="D45" s="243"/>
    </row>
    <row r="46" s="213" customFormat="1" ht="19.9" customHeight="1" spans="1:4">
      <c r="A46" s="232">
        <v>2010408</v>
      </c>
      <c r="B46" s="232" t="s">
        <v>114</v>
      </c>
      <c r="C46" s="284">
        <v>7.13</v>
      </c>
      <c r="D46" s="243"/>
    </row>
    <row r="47" s="213" customFormat="1" ht="19.9" customHeight="1" spans="1:4">
      <c r="A47" s="232">
        <v>2010450</v>
      </c>
      <c r="B47" s="232" t="s">
        <v>96</v>
      </c>
      <c r="C47" s="284">
        <v>0</v>
      </c>
      <c r="D47" s="243"/>
    </row>
    <row r="48" s="213" customFormat="1" ht="19.9" customHeight="1" spans="1:4">
      <c r="A48" s="232">
        <v>2010499</v>
      </c>
      <c r="B48" s="232" t="s">
        <v>115</v>
      </c>
      <c r="C48" s="284">
        <v>2858.67</v>
      </c>
      <c r="D48" s="243"/>
    </row>
    <row r="49" s="213" customFormat="1" ht="19.9" customHeight="1" spans="1:4">
      <c r="A49" s="280">
        <v>20105</v>
      </c>
      <c r="B49" s="281" t="s">
        <v>116</v>
      </c>
      <c r="C49" s="282">
        <f>SUM(C50:C59)</f>
        <v>4023.58</v>
      </c>
      <c r="D49" s="283"/>
    </row>
    <row r="50" s="213" customFormat="1" ht="19.9" customHeight="1" spans="1:4">
      <c r="A50" s="232">
        <v>2010501</v>
      </c>
      <c r="B50" s="232" t="s">
        <v>87</v>
      </c>
      <c r="C50" s="284">
        <v>3406.63</v>
      </c>
      <c r="D50" s="243"/>
    </row>
    <row r="51" s="213" customFormat="1" ht="19.9" customHeight="1" spans="1:4">
      <c r="A51" s="232">
        <v>2010502</v>
      </c>
      <c r="B51" s="232" t="s">
        <v>88</v>
      </c>
      <c r="C51" s="284">
        <v>0.57</v>
      </c>
      <c r="D51" s="243"/>
    </row>
    <row r="52" s="213" customFormat="1" ht="19.9" customHeight="1" spans="1:4">
      <c r="A52" s="232">
        <v>2010503</v>
      </c>
      <c r="B52" s="232" t="s">
        <v>89</v>
      </c>
      <c r="C52" s="284">
        <v>0</v>
      </c>
      <c r="D52" s="243"/>
    </row>
    <row r="53" s="213" customFormat="1" ht="19.9" customHeight="1" spans="1:4">
      <c r="A53" s="232">
        <v>2010504</v>
      </c>
      <c r="B53" s="232" t="s">
        <v>117</v>
      </c>
      <c r="C53" s="284">
        <v>0</v>
      </c>
      <c r="D53" s="243"/>
    </row>
    <row r="54" s="213" customFormat="1" ht="19.9" customHeight="1" spans="1:4">
      <c r="A54" s="232">
        <v>2010505</v>
      </c>
      <c r="B54" s="232" t="s">
        <v>118</v>
      </c>
      <c r="C54" s="284">
        <v>69.93</v>
      </c>
      <c r="D54" s="243"/>
    </row>
    <row r="55" s="213" customFormat="1" ht="19.9" customHeight="1" spans="1:4">
      <c r="A55" s="232">
        <v>2010506</v>
      </c>
      <c r="B55" s="232" t="s">
        <v>119</v>
      </c>
      <c r="C55" s="284">
        <v>1.14</v>
      </c>
      <c r="D55" s="243"/>
    </row>
    <row r="56" s="213" customFormat="1" ht="19.9" customHeight="1" spans="1:4">
      <c r="A56" s="232">
        <v>2010507</v>
      </c>
      <c r="B56" s="232" t="s">
        <v>120</v>
      </c>
      <c r="C56" s="284">
        <v>354.49</v>
      </c>
      <c r="D56" s="243"/>
    </row>
    <row r="57" s="213" customFormat="1" ht="19.9" customHeight="1" spans="1:4">
      <c r="A57" s="232">
        <v>2010508</v>
      </c>
      <c r="B57" s="232" t="s">
        <v>121</v>
      </c>
      <c r="C57" s="284">
        <v>138.09</v>
      </c>
      <c r="D57" s="243"/>
    </row>
    <row r="58" s="213" customFormat="1" ht="19.9" customHeight="1" spans="1:4">
      <c r="A58" s="232">
        <v>2010550</v>
      </c>
      <c r="B58" s="232" t="s">
        <v>96</v>
      </c>
      <c r="C58" s="284">
        <v>0</v>
      </c>
      <c r="D58" s="243"/>
    </row>
    <row r="59" s="213" customFormat="1" ht="19.9" customHeight="1" spans="1:4">
      <c r="A59" s="232">
        <v>2010599</v>
      </c>
      <c r="B59" s="232" t="s">
        <v>122</v>
      </c>
      <c r="C59" s="284">
        <v>52.73</v>
      </c>
      <c r="D59" s="243"/>
    </row>
    <row r="60" s="213" customFormat="1" ht="19.9" customHeight="1" spans="1:4">
      <c r="A60" s="280">
        <v>20106</v>
      </c>
      <c r="B60" s="281" t="s">
        <v>123</v>
      </c>
      <c r="C60" s="282">
        <f>SUM(C61:C70)</f>
        <v>12777.72</v>
      </c>
      <c r="D60" s="283"/>
    </row>
    <row r="61" s="213" customFormat="1" ht="19.9" customHeight="1" spans="1:4">
      <c r="A61" s="232">
        <v>2010601</v>
      </c>
      <c r="B61" s="232" t="s">
        <v>87</v>
      </c>
      <c r="C61" s="284">
        <v>4977.3</v>
      </c>
      <c r="D61" s="243"/>
    </row>
    <row r="62" s="213" customFormat="1" ht="19.9" customHeight="1" spans="1:4">
      <c r="A62" s="232">
        <v>2010602</v>
      </c>
      <c r="B62" s="232" t="s">
        <v>88</v>
      </c>
      <c r="C62" s="284">
        <v>142.07</v>
      </c>
      <c r="D62" s="243"/>
    </row>
    <row r="63" s="213" customFormat="1" ht="19.9" customHeight="1" spans="1:4">
      <c r="A63" s="232">
        <v>2010603</v>
      </c>
      <c r="B63" s="232" t="s">
        <v>89</v>
      </c>
      <c r="C63" s="284">
        <v>0</v>
      </c>
      <c r="D63" s="243"/>
    </row>
    <row r="64" s="213" customFormat="1" ht="19.9" customHeight="1" spans="1:4">
      <c r="A64" s="232">
        <v>2010604</v>
      </c>
      <c r="B64" s="232" t="s">
        <v>124</v>
      </c>
      <c r="C64" s="284">
        <v>40.03</v>
      </c>
      <c r="D64" s="243"/>
    </row>
    <row r="65" s="213" customFormat="1" ht="19.9" customHeight="1" spans="1:4">
      <c r="A65" s="232">
        <v>2010605</v>
      </c>
      <c r="B65" s="232" t="s">
        <v>125</v>
      </c>
      <c r="C65" s="284">
        <v>137.96</v>
      </c>
      <c r="D65" s="243"/>
    </row>
    <row r="66" s="213" customFormat="1" ht="19.9" customHeight="1" spans="1:4">
      <c r="A66" s="232">
        <v>2010606</v>
      </c>
      <c r="B66" s="232" t="s">
        <v>126</v>
      </c>
      <c r="C66" s="284">
        <v>137.23</v>
      </c>
      <c r="D66" s="243"/>
    </row>
    <row r="67" s="213" customFormat="1" ht="19.9" customHeight="1" spans="1:4">
      <c r="A67" s="232">
        <v>2010607</v>
      </c>
      <c r="B67" s="232" t="s">
        <v>127</v>
      </c>
      <c r="C67" s="284">
        <v>243.84</v>
      </c>
      <c r="D67" s="243"/>
    </row>
    <row r="68" s="213" customFormat="1" ht="19.9" customHeight="1" spans="1:4">
      <c r="A68" s="232">
        <v>2010608</v>
      </c>
      <c r="B68" s="232" t="s">
        <v>128</v>
      </c>
      <c r="C68" s="284">
        <v>3201.64</v>
      </c>
      <c r="D68" s="243"/>
    </row>
    <row r="69" s="213" customFormat="1" ht="19.9" customHeight="1" spans="1:4">
      <c r="A69" s="232">
        <v>2010650</v>
      </c>
      <c r="B69" s="232" t="s">
        <v>96</v>
      </c>
      <c r="C69" s="284">
        <v>0</v>
      </c>
      <c r="D69" s="243"/>
    </row>
    <row r="70" s="213" customFormat="1" ht="19.9" customHeight="1" spans="1:4">
      <c r="A70" s="232">
        <v>2010699</v>
      </c>
      <c r="B70" s="232" t="s">
        <v>129</v>
      </c>
      <c r="C70" s="284">
        <v>3897.65</v>
      </c>
      <c r="D70" s="243"/>
    </row>
    <row r="71" s="213" customFormat="1" ht="19.9" customHeight="1" spans="1:4">
      <c r="A71" s="280">
        <v>20107</v>
      </c>
      <c r="B71" s="281" t="s">
        <v>130</v>
      </c>
      <c r="C71" s="282">
        <f>SUM(C72:C78)</f>
        <v>300</v>
      </c>
      <c r="D71" s="283"/>
    </row>
    <row r="72" s="213" customFormat="1" ht="19.9" customHeight="1" spans="1:4">
      <c r="A72" s="232">
        <v>2010701</v>
      </c>
      <c r="B72" s="232" t="s">
        <v>87</v>
      </c>
      <c r="C72" s="284">
        <v>0</v>
      </c>
      <c r="D72" s="243"/>
    </row>
    <row r="73" s="213" customFormat="1" ht="19.9" customHeight="1" spans="1:4">
      <c r="A73" s="232">
        <v>2010702</v>
      </c>
      <c r="B73" s="232" t="s">
        <v>88</v>
      </c>
      <c r="C73" s="284">
        <v>0</v>
      </c>
      <c r="D73" s="243"/>
    </row>
    <row r="74" s="213" customFormat="1" ht="19.9" customHeight="1" spans="1:4">
      <c r="A74" s="232">
        <v>2010703</v>
      </c>
      <c r="B74" s="232" t="s">
        <v>89</v>
      </c>
      <c r="C74" s="284">
        <v>0</v>
      </c>
      <c r="D74" s="243"/>
    </row>
    <row r="75" s="213" customFormat="1" ht="19.9" customHeight="1" spans="1:4">
      <c r="A75" s="232">
        <v>2010709</v>
      </c>
      <c r="B75" s="232" t="s">
        <v>127</v>
      </c>
      <c r="C75" s="284">
        <v>0</v>
      </c>
      <c r="D75" s="243"/>
    </row>
    <row r="76" s="213" customFormat="1" ht="19.9" customHeight="1" spans="1:4">
      <c r="A76" s="232">
        <v>2010710</v>
      </c>
      <c r="B76" s="232" t="s">
        <v>131</v>
      </c>
      <c r="C76" s="284">
        <v>0</v>
      </c>
      <c r="D76" s="243"/>
    </row>
    <row r="77" s="213" customFormat="1" ht="19.9" customHeight="1" spans="1:4">
      <c r="A77" s="232">
        <v>2010750</v>
      </c>
      <c r="B77" s="232" t="s">
        <v>96</v>
      </c>
      <c r="C77" s="284">
        <v>0</v>
      </c>
      <c r="D77" s="243"/>
    </row>
    <row r="78" s="213" customFormat="1" ht="19.9" customHeight="1" spans="1:4">
      <c r="A78" s="232">
        <v>2010799</v>
      </c>
      <c r="B78" s="232" t="s">
        <v>132</v>
      </c>
      <c r="C78" s="284">
        <v>300</v>
      </c>
      <c r="D78" s="243"/>
    </row>
    <row r="79" s="213" customFormat="1" ht="19.9" customHeight="1" spans="1:4">
      <c r="A79" s="280">
        <v>20108</v>
      </c>
      <c r="B79" s="281" t="s">
        <v>133</v>
      </c>
      <c r="C79" s="282">
        <f>SUM(C80:C87)</f>
        <v>4081.72</v>
      </c>
      <c r="D79" s="283"/>
    </row>
    <row r="80" s="213" customFormat="1" ht="19.9" customHeight="1" spans="1:4">
      <c r="A80" s="232">
        <v>2010801</v>
      </c>
      <c r="B80" s="232" t="s">
        <v>87</v>
      </c>
      <c r="C80" s="284">
        <v>2456.58</v>
      </c>
      <c r="D80" s="243"/>
    </row>
    <row r="81" s="213" customFormat="1" ht="19.9" customHeight="1" spans="1:4">
      <c r="A81" s="232">
        <v>2010802</v>
      </c>
      <c r="B81" s="232" t="s">
        <v>88</v>
      </c>
      <c r="C81" s="284">
        <v>0</v>
      </c>
      <c r="D81" s="243"/>
    </row>
    <row r="82" s="213" customFormat="1" ht="19.9" customHeight="1" spans="1:4">
      <c r="A82" s="232">
        <v>2010803</v>
      </c>
      <c r="B82" s="232" t="s">
        <v>89</v>
      </c>
      <c r="C82" s="284">
        <v>0</v>
      </c>
      <c r="D82" s="243"/>
    </row>
    <row r="83" s="213" customFormat="1" ht="19.9" customHeight="1" spans="1:4">
      <c r="A83" s="232">
        <v>2010804</v>
      </c>
      <c r="B83" s="232" t="s">
        <v>134</v>
      </c>
      <c r="C83" s="284">
        <v>1268.17</v>
      </c>
      <c r="D83" s="243"/>
    </row>
    <row r="84" s="213" customFormat="1" ht="19.9" customHeight="1" spans="1:4">
      <c r="A84" s="232">
        <v>2010805</v>
      </c>
      <c r="B84" s="232" t="s">
        <v>135</v>
      </c>
      <c r="C84" s="284">
        <v>0</v>
      </c>
      <c r="D84" s="243"/>
    </row>
    <row r="85" s="213" customFormat="1" ht="19.9" customHeight="1" spans="1:4">
      <c r="A85" s="232">
        <v>2010806</v>
      </c>
      <c r="B85" s="232" t="s">
        <v>127</v>
      </c>
      <c r="C85" s="284">
        <v>100.41</v>
      </c>
      <c r="D85" s="243"/>
    </row>
    <row r="86" s="213" customFormat="1" ht="19.9" customHeight="1" spans="1:4">
      <c r="A86" s="232">
        <v>2010850</v>
      </c>
      <c r="B86" s="232" t="s">
        <v>96</v>
      </c>
      <c r="C86" s="284">
        <v>0</v>
      </c>
      <c r="D86" s="243"/>
    </row>
    <row r="87" s="213" customFormat="1" ht="19.9" customHeight="1" spans="1:4">
      <c r="A87" s="232">
        <v>2010899</v>
      </c>
      <c r="B87" s="232" t="s">
        <v>136</v>
      </c>
      <c r="C87" s="284">
        <v>256.56</v>
      </c>
      <c r="D87" s="243"/>
    </row>
    <row r="88" s="213" customFormat="1" ht="19.9" customHeight="1" spans="1:4">
      <c r="A88" s="280">
        <v>20109</v>
      </c>
      <c r="B88" s="281" t="s">
        <v>137</v>
      </c>
      <c r="C88" s="282">
        <f>SUM(C89:C100)</f>
        <v>0</v>
      </c>
      <c r="D88" s="283"/>
    </row>
    <row r="89" s="213" customFormat="1" ht="19.9" customHeight="1" spans="1:4">
      <c r="A89" s="232">
        <v>2010901</v>
      </c>
      <c r="B89" s="232" t="s">
        <v>87</v>
      </c>
      <c r="C89" s="284">
        <v>0</v>
      </c>
      <c r="D89" s="243"/>
    </row>
    <row r="90" s="213" customFormat="1" ht="19.9" customHeight="1" spans="1:4">
      <c r="A90" s="232">
        <v>2010902</v>
      </c>
      <c r="B90" s="232" t="s">
        <v>88</v>
      </c>
      <c r="C90" s="284">
        <v>0</v>
      </c>
      <c r="D90" s="243"/>
    </row>
    <row r="91" s="213" customFormat="1" ht="19.9" customHeight="1" spans="1:4">
      <c r="A91" s="232">
        <v>2010903</v>
      </c>
      <c r="B91" s="232" t="s">
        <v>89</v>
      </c>
      <c r="C91" s="284">
        <v>0</v>
      </c>
      <c r="D91" s="243"/>
    </row>
    <row r="92" s="213" customFormat="1" ht="19.9" customHeight="1" spans="1:4">
      <c r="A92" s="232">
        <v>2010905</v>
      </c>
      <c r="B92" s="232" t="s">
        <v>138</v>
      </c>
      <c r="C92" s="284">
        <v>0</v>
      </c>
      <c r="D92" s="243"/>
    </row>
    <row r="93" s="213" customFormat="1" ht="19.9" customHeight="1" spans="1:4">
      <c r="A93" s="232">
        <v>2010907</v>
      </c>
      <c r="B93" s="232" t="s">
        <v>139</v>
      </c>
      <c r="C93" s="284">
        <v>0</v>
      </c>
      <c r="D93" s="243"/>
    </row>
    <row r="94" s="213" customFormat="1" ht="19.9" customHeight="1" spans="1:4">
      <c r="A94" s="232">
        <v>2010908</v>
      </c>
      <c r="B94" s="232" t="s">
        <v>127</v>
      </c>
      <c r="C94" s="284">
        <v>0</v>
      </c>
      <c r="D94" s="243"/>
    </row>
    <row r="95" s="213" customFormat="1" ht="19.9" customHeight="1" spans="1:4">
      <c r="A95" s="232">
        <v>2010909</v>
      </c>
      <c r="B95" s="232" t="s">
        <v>140</v>
      </c>
      <c r="C95" s="284">
        <v>0</v>
      </c>
      <c r="D95" s="243"/>
    </row>
    <row r="96" s="213" customFormat="1" ht="19.9" customHeight="1" spans="1:4">
      <c r="A96" s="232">
        <v>2010910</v>
      </c>
      <c r="B96" s="232" t="s">
        <v>141</v>
      </c>
      <c r="C96" s="284">
        <v>0</v>
      </c>
      <c r="D96" s="243"/>
    </row>
    <row r="97" s="213" customFormat="1" ht="19.9" customHeight="1" spans="1:4">
      <c r="A97" s="232">
        <v>2010911</v>
      </c>
      <c r="B97" s="232" t="s">
        <v>142</v>
      </c>
      <c r="C97" s="284">
        <v>0</v>
      </c>
      <c r="D97" s="243"/>
    </row>
    <row r="98" s="213" customFormat="1" ht="19.9" customHeight="1" spans="1:4">
      <c r="A98" s="232">
        <v>2010912</v>
      </c>
      <c r="B98" s="232" t="s">
        <v>143</v>
      </c>
      <c r="C98" s="284">
        <v>0</v>
      </c>
      <c r="D98" s="243"/>
    </row>
    <row r="99" s="213" customFormat="1" ht="19.9" customHeight="1" spans="1:4">
      <c r="A99" s="232">
        <v>2010950</v>
      </c>
      <c r="B99" s="232" t="s">
        <v>96</v>
      </c>
      <c r="C99" s="284">
        <v>0</v>
      </c>
      <c r="D99" s="243"/>
    </row>
    <row r="100" s="213" customFormat="1" ht="19.9" customHeight="1" spans="1:4">
      <c r="A100" s="232">
        <v>2010999</v>
      </c>
      <c r="B100" s="232" t="s">
        <v>144</v>
      </c>
      <c r="C100" s="284">
        <v>0</v>
      </c>
      <c r="D100" s="243"/>
    </row>
    <row r="101" s="213" customFormat="1" ht="19.9" customHeight="1" spans="1:4">
      <c r="A101" s="280">
        <v>20111</v>
      </c>
      <c r="B101" s="281" t="s">
        <v>145</v>
      </c>
      <c r="C101" s="282">
        <f>SUM(C102:C109)</f>
        <v>14690.58</v>
      </c>
      <c r="D101" s="283"/>
    </row>
    <row r="102" s="213" customFormat="1" ht="19.9" customHeight="1" spans="1:4">
      <c r="A102" s="232">
        <v>2011101</v>
      </c>
      <c r="B102" s="232" t="s">
        <v>87</v>
      </c>
      <c r="C102" s="284">
        <v>12068.59</v>
      </c>
      <c r="D102" s="243"/>
    </row>
    <row r="103" s="213" customFormat="1" ht="19.9" customHeight="1" spans="1:4">
      <c r="A103" s="232">
        <v>2011102</v>
      </c>
      <c r="B103" s="232" t="s">
        <v>88</v>
      </c>
      <c r="C103" s="284">
        <v>12.58</v>
      </c>
      <c r="D103" s="243"/>
    </row>
    <row r="104" s="213" customFormat="1" ht="19.9" customHeight="1" spans="1:4">
      <c r="A104" s="232">
        <v>2011103</v>
      </c>
      <c r="B104" s="232" t="s">
        <v>89</v>
      </c>
      <c r="C104" s="284">
        <v>45.74</v>
      </c>
      <c r="D104" s="243"/>
    </row>
    <row r="105" s="213" customFormat="1" ht="19.9" customHeight="1" spans="1:4">
      <c r="A105" s="232">
        <v>2011104</v>
      </c>
      <c r="B105" s="232" t="s">
        <v>146</v>
      </c>
      <c r="C105" s="284">
        <v>329.26</v>
      </c>
      <c r="D105" s="243"/>
    </row>
    <row r="106" s="213" customFormat="1" ht="19.9" customHeight="1" spans="1:4">
      <c r="A106" s="232">
        <v>2011105</v>
      </c>
      <c r="B106" s="232" t="s">
        <v>147</v>
      </c>
      <c r="C106" s="284">
        <v>0</v>
      </c>
      <c r="D106" s="243"/>
    </row>
    <row r="107" s="213" customFormat="1" ht="19.9" customHeight="1" spans="1:4">
      <c r="A107" s="232">
        <v>2011106</v>
      </c>
      <c r="B107" s="232" t="s">
        <v>148</v>
      </c>
      <c r="C107" s="284">
        <v>511.58</v>
      </c>
      <c r="D107" s="243"/>
    </row>
    <row r="108" s="213" customFormat="1" ht="19.9" customHeight="1" spans="1:4">
      <c r="A108" s="232">
        <v>2011150</v>
      </c>
      <c r="B108" s="232" t="s">
        <v>96</v>
      </c>
      <c r="C108" s="284">
        <v>0</v>
      </c>
      <c r="D108" s="243"/>
    </row>
    <row r="109" s="213" customFormat="1" ht="19.9" customHeight="1" spans="1:4">
      <c r="A109" s="232">
        <v>2011199</v>
      </c>
      <c r="B109" s="232" t="s">
        <v>149</v>
      </c>
      <c r="C109" s="284">
        <v>1722.83</v>
      </c>
      <c r="D109" s="243"/>
    </row>
    <row r="110" s="213" customFormat="1" ht="19.9" customHeight="1" spans="1:4">
      <c r="A110" s="280">
        <v>20113</v>
      </c>
      <c r="B110" s="281" t="s">
        <v>150</v>
      </c>
      <c r="C110" s="282">
        <f>SUM(C111:C120)</f>
        <v>10533.01</v>
      </c>
      <c r="D110" s="283"/>
    </row>
    <row r="111" s="213" customFormat="1" ht="19.9" customHeight="1" spans="1:4">
      <c r="A111" s="232">
        <v>2011301</v>
      </c>
      <c r="B111" s="232" t="s">
        <v>87</v>
      </c>
      <c r="C111" s="284">
        <v>2809.02</v>
      </c>
      <c r="D111" s="243"/>
    </row>
    <row r="112" s="213" customFormat="1" ht="19.9" customHeight="1" spans="1:4">
      <c r="A112" s="232">
        <v>2011302</v>
      </c>
      <c r="B112" s="232" t="s">
        <v>88</v>
      </c>
      <c r="C112" s="284">
        <v>22.7</v>
      </c>
      <c r="D112" s="243"/>
    </row>
    <row r="113" s="213" customFormat="1" ht="19.9" customHeight="1" spans="1:4">
      <c r="A113" s="232">
        <v>2011303</v>
      </c>
      <c r="B113" s="232" t="s">
        <v>89</v>
      </c>
      <c r="C113" s="284">
        <v>279.3</v>
      </c>
      <c r="D113" s="243"/>
    </row>
    <row r="114" s="213" customFormat="1" ht="19.9" customHeight="1" spans="1:4">
      <c r="A114" s="232">
        <v>2011304</v>
      </c>
      <c r="B114" s="232" t="s">
        <v>151</v>
      </c>
      <c r="C114" s="284">
        <v>0</v>
      </c>
      <c r="D114" s="243"/>
    </row>
    <row r="115" s="213" customFormat="1" ht="19.9" customHeight="1" spans="1:4">
      <c r="A115" s="232">
        <v>2011305</v>
      </c>
      <c r="B115" s="232" t="s">
        <v>152</v>
      </c>
      <c r="C115" s="284">
        <v>0</v>
      </c>
      <c r="D115" s="243"/>
    </row>
    <row r="116" s="213" customFormat="1" ht="19.9" customHeight="1" spans="1:4">
      <c r="A116" s="232">
        <v>2011306</v>
      </c>
      <c r="B116" s="232" t="s">
        <v>153</v>
      </c>
      <c r="C116" s="284">
        <v>0</v>
      </c>
      <c r="D116" s="243"/>
    </row>
    <row r="117" s="213" customFormat="1" ht="19.9" customHeight="1" spans="1:4">
      <c r="A117" s="232">
        <v>2011307</v>
      </c>
      <c r="B117" s="232" t="s">
        <v>154</v>
      </c>
      <c r="C117" s="284">
        <v>0</v>
      </c>
      <c r="D117" s="243"/>
    </row>
    <row r="118" s="213" customFormat="1" ht="19.9" customHeight="1" spans="1:4">
      <c r="A118" s="232">
        <v>2011308</v>
      </c>
      <c r="B118" s="232" t="s">
        <v>155</v>
      </c>
      <c r="C118" s="284">
        <v>6756.18</v>
      </c>
      <c r="D118" s="243"/>
    </row>
    <row r="119" s="213" customFormat="1" ht="19.9" customHeight="1" spans="1:4">
      <c r="A119" s="232">
        <v>2011350</v>
      </c>
      <c r="B119" s="232" t="s">
        <v>96</v>
      </c>
      <c r="C119" s="284">
        <v>10.85</v>
      </c>
      <c r="D119" s="243"/>
    </row>
    <row r="120" s="213" customFormat="1" ht="19.9" customHeight="1" spans="1:4">
      <c r="A120" s="232">
        <v>2011399</v>
      </c>
      <c r="B120" s="232" t="s">
        <v>156</v>
      </c>
      <c r="C120" s="284">
        <v>654.96</v>
      </c>
      <c r="D120" s="243"/>
    </row>
    <row r="121" s="213" customFormat="1" ht="19.9" customHeight="1" spans="1:4">
      <c r="A121" s="280">
        <v>20114</v>
      </c>
      <c r="B121" s="281" t="s">
        <v>157</v>
      </c>
      <c r="C121" s="282">
        <f>SUM(C122:C132)</f>
        <v>15.21</v>
      </c>
      <c r="D121" s="283"/>
    </row>
    <row r="122" s="213" customFormat="1" ht="19.9" customHeight="1" spans="1:4">
      <c r="A122" s="232">
        <v>2011401</v>
      </c>
      <c r="B122" s="232" t="s">
        <v>87</v>
      </c>
      <c r="C122" s="284">
        <v>5.01</v>
      </c>
      <c r="D122" s="243"/>
    </row>
    <row r="123" s="213" customFormat="1" ht="19.9" customHeight="1" spans="1:4">
      <c r="A123" s="232">
        <v>2011402</v>
      </c>
      <c r="B123" s="232" t="s">
        <v>88</v>
      </c>
      <c r="C123" s="284">
        <v>0</v>
      </c>
      <c r="D123" s="243"/>
    </row>
    <row r="124" s="213" customFormat="1" ht="19.9" customHeight="1" spans="1:4">
      <c r="A124" s="232">
        <v>2011403</v>
      </c>
      <c r="B124" s="232" t="s">
        <v>89</v>
      </c>
      <c r="C124" s="284">
        <v>0</v>
      </c>
      <c r="D124" s="243"/>
    </row>
    <row r="125" s="213" customFormat="1" ht="19.9" customHeight="1" spans="1:4">
      <c r="A125" s="232">
        <v>2011404</v>
      </c>
      <c r="B125" s="232" t="s">
        <v>158</v>
      </c>
      <c r="C125" s="284">
        <v>0</v>
      </c>
      <c r="D125" s="243"/>
    </row>
    <row r="126" s="213" customFormat="1" ht="19.9" customHeight="1" spans="1:4">
      <c r="A126" s="232">
        <v>2011405</v>
      </c>
      <c r="B126" s="232" t="s">
        <v>159</v>
      </c>
      <c r="C126" s="284">
        <v>0</v>
      </c>
      <c r="D126" s="243"/>
    </row>
    <row r="127" s="213" customFormat="1" ht="19.9" customHeight="1" spans="1:4">
      <c r="A127" s="232">
        <v>2011408</v>
      </c>
      <c r="B127" s="232" t="s">
        <v>160</v>
      </c>
      <c r="C127" s="284">
        <v>0</v>
      </c>
      <c r="D127" s="243"/>
    </row>
    <row r="128" s="213" customFormat="1" ht="19.9" customHeight="1" spans="1:4">
      <c r="A128" s="232">
        <v>2011409</v>
      </c>
      <c r="B128" s="232" t="s">
        <v>161</v>
      </c>
      <c r="C128" s="284">
        <v>0</v>
      </c>
      <c r="D128" s="243"/>
    </row>
    <row r="129" s="213" customFormat="1" ht="19.9" customHeight="1" spans="1:4">
      <c r="A129" s="232">
        <v>2011410</v>
      </c>
      <c r="B129" s="232" t="s">
        <v>162</v>
      </c>
      <c r="C129" s="284">
        <v>0</v>
      </c>
      <c r="D129" s="243"/>
    </row>
    <row r="130" s="213" customFormat="1" ht="19.9" customHeight="1" spans="1:4">
      <c r="A130" s="232">
        <v>2011411</v>
      </c>
      <c r="B130" s="232" t="s">
        <v>163</v>
      </c>
      <c r="C130" s="284">
        <v>0</v>
      </c>
      <c r="D130" s="243"/>
    </row>
    <row r="131" s="213" customFormat="1" ht="19.9" customHeight="1" spans="1:4">
      <c r="A131" s="232">
        <v>2011450</v>
      </c>
      <c r="B131" s="232" t="s">
        <v>96</v>
      </c>
      <c r="C131" s="284">
        <v>0</v>
      </c>
      <c r="D131" s="243"/>
    </row>
    <row r="132" s="213" customFormat="1" ht="19.9" customHeight="1" spans="1:4">
      <c r="A132" s="232">
        <v>2011499</v>
      </c>
      <c r="B132" s="232" t="s">
        <v>164</v>
      </c>
      <c r="C132" s="284">
        <v>10.2</v>
      </c>
      <c r="D132" s="243"/>
    </row>
    <row r="133" s="213" customFormat="1" ht="19.9" customHeight="1" spans="1:4">
      <c r="A133" s="280">
        <v>20123</v>
      </c>
      <c r="B133" s="281" t="s">
        <v>165</v>
      </c>
      <c r="C133" s="282">
        <f>SUM(C134:C139)</f>
        <v>3798.23</v>
      </c>
      <c r="D133" s="283"/>
    </row>
    <row r="134" s="213" customFormat="1" ht="19.9" customHeight="1" spans="1:4">
      <c r="A134" s="232">
        <v>2012301</v>
      </c>
      <c r="B134" s="232" t="s">
        <v>87</v>
      </c>
      <c r="C134" s="284">
        <v>1668.08</v>
      </c>
      <c r="D134" s="243"/>
    </row>
    <row r="135" s="213" customFormat="1" ht="19.9" customHeight="1" spans="1:4">
      <c r="A135" s="232">
        <v>2012302</v>
      </c>
      <c r="B135" s="232" t="s">
        <v>88</v>
      </c>
      <c r="C135" s="284">
        <v>214.87</v>
      </c>
      <c r="D135" s="243"/>
    </row>
    <row r="136" s="213" customFormat="1" ht="19.9" customHeight="1" spans="1:4">
      <c r="A136" s="232">
        <v>2012303</v>
      </c>
      <c r="B136" s="232" t="s">
        <v>89</v>
      </c>
      <c r="C136" s="284">
        <v>0</v>
      </c>
      <c r="D136" s="243"/>
    </row>
    <row r="137" s="213" customFormat="1" ht="19.9" customHeight="1" spans="1:4">
      <c r="A137" s="232">
        <v>2012304</v>
      </c>
      <c r="B137" s="232" t="s">
        <v>166</v>
      </c>
      <c r="C137" s="284">
        <v>138.76</v>
      </c>
      <c r="D137" s="243"/>
    </row>
    <row r="138" s="213" customFormat="1" ht="19.9" customHeight="1" spans="1:4">
      <c r="A138" s="232">
        <v>2012350</v>
      </c>
      <c r="B138" s="232" t="s">
        <v>96</v>
      </c>
      <c r="C138" s="284">
        <v>0</v>
      </c>
      <c r="D138" s="243"/>
    </row>
    <row r="139" s="213" customFormat="1" ht="19.9" customHeight="1" spans="1:4">
      <c r="A139" s="232">
        <v>2012399</v>
      </c>
      <c r="B139" s="232" t="s">
        <v>167</v>
      </c>
      <c r="C139" s="284">
        <v>1776.52</v>
      </c>
      <c r="D139" s="243"/>
    </row>
    <row r="140" s="213" customFormat="1" ht="19.9" customHeight="1" spans="1:4">
      <c r="A140" s="280">
        <v>20125</v>
      </c>
      <c r="B140" s="281" t="s">
        <v>168</v>
      </c>
      <c r="C140" s="282">
        <f>SUM(C141:C147)</f>
        <v>0</v>
      </c>
      <c r="D140" s="283"/>
    </row>
    <row r="141" s="213" customFormat="1" ht="19.9" customHeight="1" spans="1:4">
      <c r="A141" s="232">
        <v>2012501</v>
      </c>
      <c r="B141" s="232" t="s">
        <v>87</v>
      </c>
      <c r="C141" s="284">
        <v>0</v>
      </c>
      <c r="D141" s="243"/>
    </row>
    <row r="142" s="213" customFormat="1" ht="19.9" customHeight="1" spans="1:4">
      <c r="A142" s="232">
        <v>2012502</v>
      </c>
      <c r="B142" s="232" t="s">
        <v>88</v>
      </c>
      <c r="C142" s="284">
        <v>0</v>
      </c>
      <c r="D142" s="243"/>
    </row>
    <row r="143" s="213" customFormat="1" ht="19.9" customHeight="1" spans="1:4">
      <c r="A143" s="232">
        <v>2012503</v>
      </c>
      <c r="B143" s="232" t="s">
        <v>89</v>
      </c>
      <c r="C143" s="284">
        <v>0</v>
      </c>
      <c r="D143" s="243"/>
    </row>
    <row r="144" s="213" customFormat="1" ht="19.9" customHeight="1" spans="1:4">
      <c r="A144" s="232">
        <v>2012504</v>
      </c>
      <c r="B144" s="232" t="s">
        <v>169</v>
      </c>
      <c r="C144" s="284">
        <v>0</v>
      </c>
      <c r="D144" s="243"/>
    </row>
    <row r="145" s="213" customFormat="1" ht="19.9" customHeight="1" spans="1:4">
      <c r="A145" s="232">
        <v>2012505</v>
      </c>
      <c r="B145" s="232" t="s">
        <v>170</v>
      </c>
      <c r="C145" s="284">
        <v>0</v>
      </c>
      <c r="D145" s="243"/>
    </row>
    <row r="146" s="213" customFormat="1" ht="19.9" customHeight="1" spans="1:4">
      <c r="A146" s="232">
        <v>2012550</v>
      </c>
      <c r="B146" s="232" t="s">
        <v>96</v>
      </c>
      <c r="C146" s="284">
        <v>0</v>
      </c>
      <c r="D146" s="243"/>
    </row>
    <row r="147" s="213" customFormat="1" ht="19.9" customHeight="1" spans="1:4">
      <c r="A147" s="232">
        <v>2012599</v>
      </c>
      <c r="B147" s="232" t="s">
        <v>171</v>
      </c>
      <c r="C147" s="284">
        <v>0</v>
      </c>
      <c r="D147" s="243"/>
    </row>
    <row r="148" s="213" customFormat="1" ht="19.9" customHeight="1" spans="1:4">
      <c r="A148" s="280">
        <v>20126</v>
      </c>
      <c r="B148" s="281" t="s">
        <v>172</v>
      </c>
      <c r="C148" s="282">
        <f>SUM(C149:C153)</f>
        <v>844.31</v>
      </c>
      <c r="D148" s="283"/>
    </row>
    <row r="149" s="213" customFormat="1" ht="19.9" customHeight="1" spans="1:4">
      <c r="A149" s="232">
        <v>2012601</v>
      </c>
      <c r="B149" s="232" t="s">
        <v>87</v>
      </c>
      <c r="C149" s="284">
        <v>830.47</v>
      </c>
      <c r="D149" s="243"/>
    </row>
    <row r="150" s="213" customFormat="1" ht="19.9" customHeight="1" spans="1:4">
      <c r="A150" s="232">
        <v>2012602</v>
      </c>
      <c r="B150" s="232" t="s">
        <v>88</v>
      </c>
      <c r="C150" s="284">
        <v>0</v>
      </c>
      <c r="D150" s="243"/>
    </row>
    <row r="151" s="213" customFormat="1" ht="19.9" customHeight="1" spans="1:4">
      <c r="A151" s="232">
        <v>2012603</v>
      </c>
      <c r="B151" s="232" t="s">
        <v>89</v>
      </c>
      <c r="C151" s="284">
        <v>0</v>
      </c>
      <c r="D151" s="243"/>
    </row>
    <row r="152" s="213" customFormat="1" ht="19.9" customHeight="1" spans="1:4">
      <c r="A152" s="232">
        <v>2012604</v>
      </c>
      <c r="B152" s="232" t="s">
        <v>173</v>
      </c>
      <c r="C152" s="284">
        <v>0</v>
      </c>
      <c r="D152" s="243"/>
    </row>
    <row r="153" s="213" customFormat="1" ht="19.9" customHeight="1" spans="1:4">
      <c r="A153" s="232">
        <v>2012699</v>
      </c>
      <c r="B153" s="232" t="s">
        <v>174</v>
      </c>
      <c r="C153" s="284">
        <v>13.84</v>
      </c>
      <c r="D153" s="243"/>
    </row>
    <row r="154" s="213" customFormat="1" ht="19.9" customHeight="1" spans="1:4">
      <c r="A154" s="280">
        <v>20128</v>
      </c>
      <c r="B154" s="281" t="s">
        <v>175</v>
      </c>
      <c r="C154" s="282">
        <f>SUM(C155:C160)</f>
        <v>1362.69</v>
      </c>
      <c r="D154" s="283"/>
    </row>
    <row r="155" s="213" customFormat="1" ht="19.9" customHeight="1" spans="1:4">
      <c r="A155" s="232">
        <v>2012801</v>
      </c>
      <c r="B155" s="232" t="s">
        <v>87</v>
      </c>
      <c r="C155" s="284">
        <v>1236.44</v>
      </c>
      <c r="D155" s="243"/>
    </row>
    <row r="156" s="213" customFormat="1" ht="19.9" customHeight="1" spans="1:4">
      <c r="A156" s="232">
        <v>2012802</v>
      </c>
      <c r="B156" s="232" t="s">
        <v>88</v>
      </c>
      <c r="C156" s="284">
        <v>10.92</v>
      </c>
      <c r="D156" s="243"/>
    </row>
    <row r="157" s="213" customFormat="1" ht="19.9" customHeight="1" spans="1:4">
      <c r="A157" s="232">
        <v>2012803</v>
      </c>
      <c r="B157" s="232" t="s">
        <v>89</v>
      </c>
      <c r="C157" s="284">
        <v>3.65</v>
      </c>
      <c r="D157" s="243"/>
    </row>
    <row r="158" s="213" customFormat="1" ht="19.9" customHeight="1" spans="1:4">
      <c r="A158" s="232">
        <v>2012804</v>
      </c>
      <c r="B158" s="232" t="s">
        <v>101</v>
      </c>
      <c r="C158" s="284">
        <v>63.33</v>
      </c>
      <c r="D158" s="243"/>
    </row>
    <row r="159" s="213" customFormat="1" ht="19.9" customHeight="1" spans="1:4">
      <c r="A159" s="232">
        <v>2012850</v>
      </c>
      <c r="B159" s="232" t="s">
        <v>96</v>
      </c>
      <c r="C159" s="284">
        <v>0</v>
      </c>
      <c r="D159" s="243"/>
    </row>
    <row r="160" s="213" customFormat="1" ht="19.9" customHeight="1" spans="1:4">
      <c r="A160" s="232">
        <v>2012899</v>
      </c>
      <c r="B160" s="232" t="s">
        <v>176</v>
      </c>
      <c r="C160" s="284">
        <v>48.35</v>
      </c>
      <c r="D160" s="243"/>
    </row>
    <row r="161" s="213" customFormat="1" ht="19.9" customHeight="1" spans="1:4">
      <c r="A161" s="280">
        <v>20129</v>
      </c>
      <c r="B161" s="281" t="s">
        <v>177</v>
      </c>
      <c r="C161" s="282">
        <f>SUM(C162:C167)</f>
        <v>10392.21</v>
      </c>
      <c r="D161" s="283"/>
    </row>
    <row r="162" s="213" customFormat="1" ht="19.9" customHeight="1" spans="1:4">
      <c r="A162" s="232">
        <v>2012901</v>
      </c>
      <c r="B162" s="232" t="s">
        <v>87</v>
      </c>
      <c r="C162" s="284">
        <v>4820.73</v>
      </c>
      <c r="D162" s="243"/>
    </row>
    <row r="163" s="213" customFormat="1" ht="19.9" customHeight="1" spans="1:4">
      <c r="A163" s="232">
        <v>2012902</v>
      </c>
      <c r="B163" s="232" t="s">
        <v>88</v>
      </c>
      <c r="C163" s="284">
        <v>1.41</v>
      </c>
      <c r="D163" s="243"/>
    </row>
    <row r="164" s="213" customFormat="1" ht="19.9" customHeight="1" spans="1:4">
      <c r="A164" s="232">
        <v>2012903</v>
      </c>
      <c r="B164" s="232" t="s">
        <v>89</v>
      </c>
      <c r="C164" s="284">
        <v>0</v>
      </c>
      <c r="D164" s="243"/>
    </row>
    <row r="165" s="213" customFormat="1" ht="19.9" customHeight="1" spans="1:4">
      <c r="A165" s="232">
        <v>2012906</v>
      </c>
      <c r="B165" s="232" t="s">
        <v>178</v>
      </c>
      <c r="C165" s="284">
        <v>3236.68</v>
      </c>
      <c r="D165" s="243"/>
    </row>
    <row r="166" s="213" customFormat="1" ht="19.9" customHeight="1" spans="1:4">
      <c r="A166" s="232">
        <v>2012950</v>
      </c>
      <c r="B166" s="232" t="s">
        <v>96</v>
      </c>
      <c r="C166" s="284">
        <v>0</v>
      </c>
      <c r="D166" s="243"/>
    </row>
    <row r="167" s="213" customFormat="1" ht="19.9" customHeight="1" spans="1:4">
      <c r="A167" s="232">
        <v>2012999</v>
      </c>
      <c r="B167" s="232" t="s">
        <v>179</v>
      </c>
      <c r="C167" s="284">
        <v>2333.39</v>
      </c>
      <c r="D167" s="243"/>
    </row>
    <row r="168" s="213" customFormat="1" ht="19.9" customHeight="1" spans="1:4">
      <c r="A168" s="280">
        <v>20131</v>
      </c>
      <c r="B168" s="281" t="s">
        <v>180</v>
      </c>
      <c r="C168" s="282">
        <f>SUM(C169:C174)</f>
        <v>19181.29</v>
      </c>
      <c r="D168" s="283"/>
    </row>
    <row r="169" s="213" customFormat="1" ht="19.9" customHeight="1" spans="1:4">
      <c r="A169" s="232">
        <v>2013101</v>
      </c>
      <c r="B169" s="232" t="s">
        <v>87</v>
      </c>
      <c r="C169" s="284">
        <v>14929.94</v>
      </c>
      <c r="D169" s="243"/>
    </row>
    <row r="170" s="213" customFormat="1" ht="19.9" customHeight="1" spans="1:4">
      <c r="A170" s="232">
        <v>2013102</v>
      </c>
      <c r="B170" s="232" t="s">
        <v>88</v>
      </c>
      <c r="C170" s="284">
        <v>737.29</v>
      </c>
      <c r="D170" s="243"/>
    </row>
    <row r="171" s="213" customFormat="1" ht="19.9" customHeight="1" spans="1:4">
      <c r="A171" s="232">
        <v>2013103</v>
      </c>
      <c r="B171" s="232" t="s">
        <v>89</v>
      </c>
      <c r="C171" s="284">
        <v>149.53</v>
      </c>
      <c r="D171" s="243"/>
    </row>
    <row r="172" s="213" customFormat="1" ht="19.9" customHeight="1" spans="1:4">
      <c r="A172" s="232">
        <v>2013105</v>
      </c>
      <c r="B172" s="232" t="s">
        <v>181</v>
      </c>
      <c r="C172" s="284">
        <v>37.81</v>
      </c>
      <c r="D172" s="243"/>
    </row>
    <row r="173" s="213" customFormat="1" ht="19.9" customHeight="1" spans="1:4">
      <c r="A173" s="232">
        <v>2013150</v>
      </c>
      <c r="B173" s="232" t="s">
        <v>96</v>
      </c>
      <c r="C173" s="284">
        <v>0</v>
      </c>
      <c r="D173" s="243"/>
    </row>
    <row r="174" s="213" customFormat="1" ht="19.9" customHeight="1" spans="1:4">
      <c r="A174" s="232">
        <v>2013199</v>
      </c>
      <c r="B174" s="232" t="s">
        <v>182</v>
      </c>
      <c r="C174" s="284">
        <v>3326.72</v>
      </c>
      <c r="D174" s="243"/>
    </row>
    <row r="175" s="213" customFormat="1" ht="19.9" customHeight="1" spans="1:4">
      <c r="A175" s="280">
        <v>20132</v>
      </c>
      <c r="B175" s="281" t="s">
        <v>183</v>
      </c>
      <c r="C175" s="282">
        <f>SUM(C176:C181)</f>
        <v>109488.25</v>
      </c>
      <c r="D175" s="283"/>
    </row>
    <row r="176" s="213" customFormat="1" ht="19.9" customHeight="1" spans="1:4">
      <c r="A176" s="232">
        <v>2013201</v>
      </c>
      <c r="B176" s="232" t="s">
        <v>87</v>
      </c>
      <c r="C176" s="284">
        <v>17933.61</v>
      </c>
      <c r="D176" s="243"/>
    </row>
    <row r="177" s="213" customFormat="1" ht="19.9" customHeight="1" spans="1:4">
      <c r="A177" s="232">
        <v>2013202</v>
      </c>
      <c r="B177" s="232" t="s">
        <v>88</v>
      </c>
      <c r="C177" s="284">
        <v>7032.99</v>
      </c>
      <c r="D177" s="243"/>
    </row>
    <row r="178" s="213" customFormat="1" ht="19.9" customHeight="1" spans="1:4">
      <c r="A178" s="232">
        <v>2013203</v>
      </c>
      <c r="B178" s="232" t="s">
        <v>89</v>
      </c>
      <c r="C178" s="284">
        <v>18.32</v>
      </c>
      <c r="D178" s="243"/>
    </row>
    <row r="179" s="213" customFormat="1" ht="19.9" customHeight="1" spans="1:4">
      <c r="A179" s="232">
        <v>2013204</v>
      </c>
      <c r="B179" s="232" t="s">
        <v>184</v>
      </c>
      <c r="C179" s="284">
        <v>0</v>
      </c>
      <c r="D179" s="243"/>
    </row>
    <row r="180" s="213" customFormat="1" ht="19.9" customHeight="1" spans="1:4">
      <c r="A180" s="232">
        <v>2013250</v>
      </c>
      <c r="B180" s="232" t="s">
        <v>96</v>
      </c>
      <c r="C180" s="284">
        <v>0</v>
      </c>
      <c r="D180" s="243"/>
    </row>
    <row r="181" s="213" customFormat="1" ht="19.9" customHeight="1" spans="1:4">
      <c r="A181" s="232">
        <v>2013299</v>
      </c>
      <c r="B181" s="232" t="s">
        <v>185</v>
      </c>
      <c r="C181" s="284">
        <v>84503.33</v>
      </c>
      <c r="D181" s="243"/>
    </row>
    <row r="182" s="213" customFormat="1" ht="19.9" customHeight="1" spans="1:4">
      <c r="A182" s="280">
        <v>20133</v>
      </c>
      <c r="B182" s="281" t="s">
        <v>186</v>
      </c>
      <c r="C182" s="282">
        <f>SUM(C183:C188)</f>
        <v>12653.28</v>
      </c>
      <c r="D182" s="283"/>
    </row>
    <row r="183" s="213" customFormat="1" ht="19.9" customHeight="1" spans="1:4">
      <c r="A183" s="232">
        <v>2013301</v>
      </c>
      <c r="B183" s="232" t="s">
        <v>87</v>
      </c>
      <c r="C183" s="284">
        <v>7902.28</v>
      </c>
      <c r="D183" s="243"/>
    </row>
    <row r="184" s="213" customFormat="1" ht="19.9" customHeight="1" spans="1:4">
      <c r="A184" s="232">
        <v>2013302</v>
      </c>
      <c r="B184" s="232" t="s">
        <v>88</v>
      </c>
      <c r="C184" s="284">
        <v>466.03</v>
      </c>
      <c r="D184" s="243"/>
    </row>
    <row r="185" s="213" customFormat="1" ht="19.9" customHeight="1" spans="1:4">
      <c r="A185" s="232">
        <v>2013303</v>
      </c>
      <c r="B185" s="232" t="s">
        <v>89</v>
      </c>
      <c r="C185" s="284">
        <v>68.62</v>
      </c>
      <c r="D185" s="243"/>
    </row>
    <row r="186" s="213" customFormat="1" ht="19.9" customHeight="1" spans="1:4">
      <c r="A186" s="232">
        <v>2013304</v>
      </c>
      <c r="B186" s="232" t="s">
        <v>187</v>
      </c>
      <c r="C186" s="284">
        <v>307.39</v>
      </c>
      <c r="D186" s="243"/>
    </row>
    <row r="187" s="213" customFormat="1" ht="19.9" customHeight="1" spans="1:4">
      <c r="A187" s="232">
        <v>2013350</v>
      </c>
      <c r="B187" s="232" t="s">
        <v>96</v>
      </c>
      <c r="C187" s="284">
        <v>0</v>
      </c>
      <c r="D187" s="243"/>
    </row>
    <row r="188" s="213" customFormat="1" ht="19.9" customHeight="1" spans="1:4">
      <c r="A188" s="232">
        <v>2013399</v>
      </c>
      <c r="B188" s="232" t="s">
        <v>188</v>
      </c>
      <c r="C188" s="284">
        <v>3908.96</v>
      </c>
      <c r="D188" s="243"/>
    </row>
    <row r="189" s="213" customFormat="1" ht="19.9" customHeight="1" spans="1:4">
      <c r="A189" s="280">
        <v>20134</v>
      </c>
      <c r="B189" s="281" t="s">
        <v>189</v>
      </c>
      <c r="C189" s="282">
        <f>SUM(C190:C196)</f>
        <v>22132.06</v>
      </c>
      <c r="D189" s="283"/>
    </row>
    <row r="190" s="213" customFormat="1" ht="19.9" customHeight="1" spans="1:4">
      <c r="A190" s="232">
        <v>2013401</v>
      </c>
      <c r="B190" s="232" t="s">
        <v>87</v>
      </c>
      <c r="C190" s="284">
        <v>11763.32</v>
      </c>
      <c r="D190" s="243"/>
    </row>
    <row r="191" s="213" customFormat="1" ht="19.9" customHeight="1" spans="1:4">
      <c r="A191" s="232">
        <v>2013402</v>
      </c>
      <c r="B191" s="232" t="s">
        <v>88</v>
      </c>
      <c r="C191" s="284">
        <v>167.25</v>
      </c>
      <c r="D191" s="243"/>
    </row>
    <row r="192" s="213" customFormat="1" ht="19.9" customHeight="1" spans="1:4">
      <c r="A192" s="232">
        <v>2013403</v>
      </c>
      <c r="B192" s="232" t="s">
        <v>89</v>
      </c>
      <c r="C192" s="284">
        <v>22.87</v>
      </c>
      <c r="D192" s="243"/>
    </row>
    <row r="193" s="213" customFormat="1" ht="19.9" customHeight="1" spans="1:4">
      <c r="A193" s="232">
        <v>2013404</v>
      </c>
      <c r="B193" s="232" t="s">
        <v>190</v>
      </c>
      <c r="C193" s="284">
        <v>5379.94</v>
      </c>
      <c r="D193" s="243"/>
    </row>
    <row r="194" s="213" customFormat="1" ht="19.9" customHeight="1" spans="1:4">
      <c r="A194" s="232">
        <v>2013405</v>
      </c>
      <c r="B194" s="232" t="s">
        <v>191</v>
      </c>
      <c r="C194" s="284">
        <v>0</v>
      </c>
      <c r="D194" s="243"/>
    </row>
    <row r="195" s="213" customFormat="1" ht="19.9" customHeight="1" spans="1:4">
      <c r="A195" s="232">
        <v>2013450</v>
      </c>
      <c r="B195" s="232" t="s">
        <v>96</v>
      </c>
      <c r="C195" s="284">
        <v>0</v>
      </c>
      <c r="D195" s="243"/>
    </row>
    <row r="196" s="213" customFormat="1" ht="19.9" customHeight="1" spans="1:4">
      <c r="A196" s="232">
        <v>2013499</v>
      </c>
      <c r="B196" s="232" t="s">
        <v>192</v>
      </c>
      <c r="C196" s="284">
        <v>4798.68</v>
      </c>
      <c r="D196" s="243"/>
    </row>
    <row r="197" s="213" customFormat="1" ht="19.9" customHeight="1" spans="1:4">
      <c r="A197" s="280">
        <v>20135</v>
      </c>
      <c r="B197" s="281" t="s">
        <v>193</v>
      </c>
      <c r="C197" s="282">
        <f>SUM(C198:C202)</f>
        <v>2025.96</v>
      </c>
      <c r="D197" s="283"/>
    </row>
    <row r="198" s="213" customFormat="1" ht="19.9" customHeight="1" spans="1:4">
      <c r="A198" s="232">
        <v>2013501</v>
      </c>
      <c r="B198" s="232" t="s">
        <v>87</v>
      </c>
      <c r="C198" s="284">
        <v>1053.9</v>
      </c>
      <c r="D198" s="243"/>
    </row>
    <row r="199" s="213" customFormat="1" ht="19.9" customHeight="1" spans="1:4">
      <c r="A199" s="232">
        <v>2013502</v>
      </c>
      <c r="B199" s="232" t="s">
        <v>88</v>
      </c>
      <c r="C199" s="284">
        <v>914.88</v>
      </c>
      <c r="D199" s="243"/>
    </row>
    <row r="200" s="213" customFormat="1" ht="19.9" customHeight="1" spans="1:4">
      <c r="A200" s="232">
        <v>2013503</v>
      </c>
      <c r="B200" s="232" t="s">
        <v>89</v>
      </c>
      <c r="C200" s="284">
        <v>0</v>
      </c>
      <c r="D200" s="243"/>
    </row>
    <row r="201" s="213" customFormat="1" ht="19.9" customHeight="1" spans="1:4">
      <c r="A201" s="232">
        <v>2013550</v>
      </c>
      <c r="B201" s="232" t="s">
        <v>96</v>
      </c>
      <c r="C201" s="284">
        <v>0</v>
      </c>
      <c r="D201" s="243"/>
    </row>
    <row r="202" s="213" customFormat="1" ht="19.9" customHeight="1" spans="1:4">
      <c r="A202" s="232">
        <v>2013599</v>
      </c>
      <c r="B202" s="232" t="s">
        <v>194</v>
      </c>
      <c r="C202" s="284">
        <v>57.18</v>
      </c>
      <c r="D202" s="243"/>
    </row>
    <row r="203" s="213" customFormat="1" ht="19.9" customHeight="1" spans="1:4">
      <c r="A203" s="280">
        <v>20136</v>
      </c>
      <c r="B203" s="281" t="s">
        <v>195</v>
      </c>
      <c r="C203" s="282">
        <f>SUM(C204:C208)</f>
        <v>8251.92</v>
      </c>
      <c r="D203" s="283"/>
    </row>
    <row r="204" s="213" customFormat="1" ht="19.9" customHeight="1" spans="1:4">
      <c r="A204" s="232">
        <v>2013601</v>
      </c>
      <c r="B204" s="232" t="s">
        <v>87</v>
      </c>
      <c r="C204" s="284">
        <v>4006.68</v>
      </c>
      <c r="D204" s="243"/>
    </row>
    <row r="205" s="213" customFormat="1" ht="19.9" customHeight="1" spans="1:4">
      <c r="A205" s="232">
        <v>2013602</v>
      </c>
      <c r="B205" s="232" t="s">
        <v>88</v>
      </c>
      <c r="C205" s="284">
        <v>281.25</v>
      </c>
      <c r="D205" s="243"/>
    </row>
    <row r="206" s="213" customFormat="1" ht="19.9" customHeight="1" spans="1:4">
      <c r="A206" s="232">
        <v>2013603</v>
      </c>
      <c r="B206" s="232" t="s">
        <v>89</v>
      </c>
      <c r="C206" s="284">
        <v>0</v>
      </c>
      <c r="D206" s="243"/>
    </row>
    <row r="207" s="213" customFormat="1" ht="19.9" customHeight="1" spans="1:4">
      <c r="A207" s="232">
        <v>2013650</v>
      </c>
      <c r="B207" s="232" t="s">
        <v>96</v>
      </c>
      <c r="C207" s="284">
        <v>0</v>
      </c>
      <c r="D207" s="243"/>
    </row>
    <row r="208" s="213" customFormat="1" ht="19.9" customHeight="1" spans="1:4">
      <c r="A208" s="232">
        <v>2013699</v>
      </c>
      <c r="B208" s="232" t="s">
        <v>196</v>
      </c>
      <c r="C208" s="284">
        <v>3963.99</v>
      </c>
      <c r="D208" s="243"/>
    </row>
    <row r="209" s="213" customFormat="1" ht="19.9" customHeight="1" spans="1:4">
      <c r="A209" s="280">
        <v>20137</v>
      </c>
      <c r="B209" s="281" t="s">
        <v>197</v>
      </c>
      <c r="C209" s="282">
        <f>SUM(C210:C215)</f>
        <v>972.91</v>
      </c>
      <c r="D209" s="283"/>
    </row>
    <row r="210" s="213" customFormat="1" ht="19.9" customHeight="1" spans="1:4">
      <c r="A210" s="232">
        <v>2013701</v>
      </c>
      <c r="B210" s="232" t="s">
        <v>87</v>
      </c>
      <c r="C210" s="284">
        <v>834.68</v>
      </c>
      <c r="D210" s="243"/>
    </row>
    <row r="211" s="213" customFormat="1" ht="19.9" customHeight="1" spans="1:4">
      <c r="A211" s="232">
        <v>2013702</v>
      </c>
      <c r="B211" s="232" t="s">
        <v>88</v>
      </c>
      <c r="C211" s="284">
        <v>0</v>
      </c>
      <c r="D211" s="243"/>
    </row>
    <row r="212" s="213" customFormat="1" ht="19.9" customHeight="1" spans="1:4">
      <c r="A212" s="232">
        <v>2013703</v>
      </c>
      <c r="B212" s="232" t="s">
        <v>89</v>
      </c>
      <c r="C212" s="284">
        <v>0</v>
      </c>
      <c r="D212" s="243"/>
    </row>
    <row r="213" s="213" customFormat="1" ht="19.9" customHeight="1" spans="1:4">
      <c r="A213" s="232">
        <v>2013704</v>
      </c>
      <c r="B213" s="232" t="s">
        <v>198</v>
      </c>
      <c r="C213" s="284">
        <v>8.9</v>
      </c>
      <c r="D213" s="243"/>
    </row>
    <row r="214" s="213" customFormat="1" ht="19.9" customHeight="1" spans="1:4">
      <c r="A214" s="232">
        <v>2013750</v>
      </c>
      <c r="B214" s="232" t="s">
        <v>96</v>
      </c>
      <c r="C214" s="284">
        <v>0</v>
      </c>
      <c r="D214" s="243"/>
    </row>
    <row r="215" s="213" customFormat="1" ht="19.9" customHeight="1" spans="1:4">
      <c r="A215" s="232">
        <v>2013799</v>
      </c>
      <c r="B215" s="232" t="s">
        <v>199</v>
      </c>
      <c r="C215" s="284">
        <v>129.33</v>
      </c>
      <c r="D215" s="243"/>
    </row>
    <row r="216" s="213" customFormat="1" ht="19.9" customHeight="1" spans="1:4">
      <c r="A216" s="280">
        <v>20138</v>
      </c>
      <c r="B216" s="281" t="s">
        <v>200</v>
      </c>
      <c r="C216" s="282">
        <f>SUM(C217:C230)</f>
        <v>6426.7</v>
      </c>
      <c r="D216" s="283"/>
    </row>
    <row r="217" s="213" customFormat="1" ht="19.9" customHeight="1" spans="1:4">
      <c r="A217" s="232">
        <v>2013801</v>
      </c>
      <c r="B217" s="232" t="s">
        <v>87</v>
      </c>
      <c r="C217" s="284">
        <v>5671.9</v>
      </c>
      <c r="D217" s="243"/>
    </row>
    <row r="218" s="213" customFormat="1" ht="19.9" customHeight="1" spans="1:4">
      <c r="A218" s="232">
        <v>2013802</v>
      </c>
      <c r="B218" s="232" t="s">
        <v>88</v>
      </c>
      <c r="C218" s="284">
        <v>67.58</v>
      </c>
      <c r="D218" s="243"/>
    </row>
    <row r="219" s="213" customFormat="1" ht="19.9" customHeight="1" spans="1:4">
      <c r="A219" s="232">
        <v>2013803</v>
      </c>
      <c r="B219" s="232" t="s">
        <v>89</v>
      </c>
      <c r="C219" s="284">
        <v>0</v>
      </c>
      <c r="D219" s="243"/>
    </row>
    <row r="220" s="213" customFormat="1" ht="19.9" customHeight="1" spans="1:4">
      <c r="A220" s="232">
        <v>2013804</v>
      </c>
      <c r="B220" s="232" t="s">
        <v>201</v>
      </c>
      <c r="C220" s="284">
        <v>33.16</v>
      </c>
      <c r="D220" s="243"/>
    </row>
    <row r="221" s="213" customFormat="1" ht="19.9" customHeight="1" spans="1:4">
      <c r="A221" s="232">
        <v>2013805</v>
      </c>
      <c r="B221" s="232" t="s">
        <v>202</v>
      </c>
      <c r="C221" s="284">
        <v>68</v>
      </c>
      <c r="D221" s="243"/>
    </row>
    <row r="222" s="213" customFormat="1" ht="19.9" customHeight="1" spans="1:4">
      <c r="A222" s="232">
        <v>2013808</v>
      </c>
      <c r="B222" s="232" t="s">
        <v>127</v>
      </c>
      <c r="C222" s="284">
        <v>0</v>
      </c>
      <c r="D222" s="243"/>
    </row>
    <row r="223" s="213" customFormat="1" ht="19.9" customHeight="1" spans="1:4">
      <c r="A223" s="232">
        <v>2013810</v>
      </c>
      <c r="B223" s="232" t="s">
        <v>203</v>
      </c>
      <c r="C223" s="284">
        <v>0</v>
      </c>
      <c r="D223" s="243"/>
    </row>
    <row r="224" s="213" customFormat="1" ht="19.9" customHeight="1" spans="1:4">
      <c r="A224" s="232">
        <v>2013812</v>
      </c>
      <c r="B224" s="232" t="s">
        <v>204</v>
      </c>
      <c r="C224" s="284">
        <v>18.48</v>
      </c>
      <c r="D224" s="243"/>
    </row>
    <row r="225" s="213" customFormat="1" ht="19.9" customHeight="1" spans="1:4">
      <c r="A225" s="232">
        <v>2013813</v>
      </c>
      <c r="B225" s="232" t="s">
        <v>205</v>
      </c>
      <c r="C225" s="284">
        <v>62.84</v>
      </c>
      <c r="D225" s="243"/>
    </row>
    <row r="226" s="213" customFormat="1" ht="19.9" customHeight="1" spans="1:4">
      <c r="A226" s="232">
        <v>2013814</v>
      </c>
      <c r="B226" s="232" t="s">
        <v>206</v>
      </c>
      <c r="C226" s="284">
        <v>0</v>
      </c>
      <c r="D226" s="243"/>
    </row>
    <row r="227" s="213" customFormat="1" ht="19.9" customHeight="1" spans="1:4">
      <c r="A227" s="232">
        <v>2013815</v>
      </c>
      <c r="B227" s="232" t="s">
        <v>207</v>
      </c>
      <c r="C227" s="284">
        <v>76.24</v>
      </c>
      <c r="D227" s="243"/>
    </row>
    <row r="228" s="213" customFormat="1" ht="19.9" customHeight="1" spans="1:4">
      <c r="A228" s="232">
        <v>2013816</v>
      </c>
      <c r="B228" s="232" t="s">
        <v>208</v>
      </c>
      <c r="C228" s="284">
        <v>38.77</v>
      </c>
      <c r="D228" s="243"/>
    </row>
    <row r="229" s="213" customFormat="1" ht="19.9" customHeight="1" spans="1:4">
      <c r="A229" s="232">
        <v>2013850</v>
      </c>
      <c r="B229" s="232" t="s">
        <v>96</v>
      </c>
      <c r="C229" s="284">
        <v>0</v>
      </c>
      <c r="D229" s="243"/>
    </row>
    <row r="230" s="213" customFormat="1" ht="19.9" customHeight="1" spans="1:4">
      <c r="A230" s="232">
        <v>2013899</v>
      </c>
      <c r="B230" s="232" t="s">
        <v>209</v>
      </c>
      <c r="C230" s="284">
        <v>389.73</v>
      </c>
      <c r="D230" s="243"/>
    </row>
    <row r="231" s="213" customFormat="1" ht="19.9" customHeight="1" spans="1:4">
      <c r="A231" s="280">
        <v>20140</v>
      </c>
      <c r="B231" s="281" t="s">
        <v>210</v>
      </c>
      <c r="C231" s="282">
        <f>SUM(C232:C233)</f>
        <v>946.63</v>
      </c>
      <c r="D231" s="283"/>
    </row>
    <row r="232" s="213" customFormat="1" ht="19.9" customHeight="1" spans="1:4">
      <c r="A232" s="232">
        <v>2014001</v>
      </c>
      <c r="B232" s="232" t="s">
        <v>87</v>
      </c>
      <c r="C232" s="284">
        <v>714.8</v>
      </c>
      <c r="D232" s="243"/>
    </row>
    <row r="233" s="213" customFormat="1" ht="19.9" customHeight="1" spans="1:4">
      <c r="A233" s="232">
        <v>2014004</v>
      </c>
      <c r="B233" s="232" t="s">
        <v>211</v>
      </c>
      <c r="C233" s="284">
        <v>231.83</v>
      </c>
      <c r="D233" s="243"/>
    </row>
    <row r="234" s="213" customFormat="1" ht="19.9" customHeight="1" spans="1:4">
      <c r="A234" s="280">
        <v>20199</v>
      </c>
      <c r="B234" s="281" t="s">
        <v>212</v>
      </c>
      <c r="C234" s="282">
        <f>SUM(C235:C236)</f>
        <v>3559.49</v>
      </c>
      <c r="D234" s="283"/>
    </row>
    <row r="235" s="213" customFormat="1" ht="19.9" customHeight="1" spans="1:4">
      <c r="A235" s="232">
        <v>2019901</v>
      </c>
      <c r="B235" s="232" t="s">
        <v>213</v>
      </c>
      <c r="C235" s="284">
        <v>0</v>
      </c>
      <c r="D235" s="243"/>
    </row>
    <row r="236" s="213" customFormat="1" ht="19.9" customHeight="1" spans="1:4">
      <c r="A236" s="232">
        <v>2019999</v>
      </c>
      <c r="B236" s="232" t="s">
        <v>214</v>
      </c>
      <c r="C236" s="284">
        <v>3559.49</v>
      </c>
      <c r="D236" s="243"/>
    </row>
    <row r="237" s="213" customFormat="1" ht="19.9" customHeight="1" spans="1:4">
      <c r="A237" s="277">
        <v>202</v>
      </c>
      <c r="B237" s="224" t="s">
        <v>215</v>
      </c>
      <c r="C237" s="278">
        <f>SUM(C238,C243,C245)</f>
        <v>0</v>
      </c>
      <c r="D237" s="279"/>
    </row>
    <row r="238" s="213" customFormat="1" ht="19.9" customHeight="1" spans="1:4">
      <c r="A238" s="280">
        <v>20205</v>
      </c>
      <c r="B238" s="281" t="s">
        <v>216</v>
      </c>
      <c r="C238" s="282">
        <f>SUM(C239:C242)</f>
        <v>0</v>
      </c>
      <c r="D238" s="283"/>
    </row>
    <row r="239" s="213" customFormat="1" ht="19.9" customHeight="1" spans="1:4">
      <c r="A239" s="232">
        <v>2020503</v>
      </c>
      <c r="B239" s="232" t="s">
        <v>217</v>
      </c>
      <c r="C239" s="284">
        <v>0</v>
      </c>
      <c r="D239" s="243"/>
    </row>
    <row r="240" s="213" customFormat="1" ht="19.9" customHeight="1" spans="1:4">
      <c r="A240" s="232">
        <v>2020504</v>
      </c>
      <c r="B240" s="232" t="s">
        <v>218</v>
      </c>
      <c r="C240" s="284">
        <v>0</v>
      </c>
      <c r="D240" s="243"/>
    </row>
    <row r="241" s="213" customFormat="1" ht="19.9" customHeight="1" spans="1:4">
      <c r="A241" s="232">
        <v>2020505</v>
      </c>
      <c r="B241" s="232" t="s">
        <v>219</v>
      </c>
      <c r="C241" s="284">
        <v>0</v>
      </c>
      <c r="D241" s="243"/>
    </row>
    <row r="242" s="213" customFormat="1" ht="19.9" customHeight="1" spans="1:4">
      <c r="A242" s="232">
        <v>2020599</v>
      </c>
      <c r="B242" s="232" t="s">
        <v>220</v>
      </c>
      <c r="C242" s="284">
        <v>0</v>
      </c>
      <c r="D242" s="243"/>
    </row>
    <row r="243" s="213" customFormat="1" ht="19.9" customHeight="1" spans="1:4">
      <c r="A243" s="280">
        <v>20206</v>
      </c>
      <c r="B243" s="281" t="s">
        <v>221</v>
      </c>
      <c r="C243" s="282">
        <f>C244</f>
        <v>0</v>
      </c>
      <c r="D243" s="283"/>
    </row>
    <row r="244" s="213" customFormat="1" ht="19.9" customHeight="1" spans="1:4">
      <c r="A244" s="232">
        <v>2020601</v>
      </c>
      <c r="B244" s="232" t="s">
        <v>222</v>
      </c>
      <c r="C244" s="284">
        <v>0</v>
      </c>
      <c r="D244" s="243"/>
    </row>
    <row r="245" s="213" customFormat="1" ht="19.9" customHeight="1" spans="1:4">
      <c r="A245" s="280">
        <v>20299</v>
      </c>
      <c r="B245" s="281" t="s">
        <v>223</v>
      </c>
      <c r="C245" s="282">
        <f>C246</f>
        <v>0</v>
      </c>
      <c r="D245" s="283"/>
    </row>
    <row r="246" s="213" customFormat="1" ht="19.9" customHeight="1" spans="1:4">
      <c r="A246" s="232">
        <v>2029999</v>
      </c>
      <c r="B246" s="232" t="s">
        <v>224</v>
      </c>
      <c r="C246" s="284">
        <v>0</v>
      </c>
      <c r="D246" s="243"/>
    </row>
    <row r="247" s="213" customFormat="1" ht="19.9" customHeight="1" spans="1:4">
      <c r="A247" s="277">
        <v>203</v>
      </c>
      <c r="B247" s="224" t="s">
        <v>225</v>
      </c>
      <c r="C247" s="278">
        <f>SUM(C248,C252,C254,C256,C264)</f>
        <v>341.36</v>
      </c>
      <c r="D247" s="279"/>
    </row>
    <row r="248" s="213" customFormat="1" ht="19.9" customHeight="1" spans="1:4">
      <c r="A248" s="280">
        <v>20301</v>
      </c>
      <c r="B248" s="281" t="s">
        <v>226</v>
      </c>
      <c r="C248" s="282">
        <f>SUM(C249:C251)</f>
        <v>0</v>
      </c>
      <c r="D248" s="283"/>
    </row>
    <row r="249" s="213" customFormat="1" ht="19.9" customHeight="1" spans="1:4">
      <c r="A249" s="232">
        <v>2030101</v>
      </c>
      <c r="B249" s="232" t="s">
        <v>227</v>
      </c>
      <c r="C249" s="284">
        <v>0</v>
      </c>
      <c r="D249" s="243"/>
    </row>
    <row r="250" s="213" customFormat="1" ht="19.9" customHeight="1" spans="1:4">
      <c r="A250" s="232">
        <v>2030102</v>
      </c>
      <c r="B250" s="232" t="s">
        <v>228</v>
      </c>
      <c r="C250" s="284">
        <v>0</v>
      </c>
      <c r="D250" s="243"/>
    </row>
    <row r="251" s="213" customFormat="1" ht="19.9" customHeight="1" spans="1:4">
      <c r="A251" s="232">
        <v>2030199</v>
      </c>
      <c r="B251" s="232" t="s">
        <v>229</v>
      </c>
      <c r="C251" s="284">
        <v>0</v>
      </c>
      <c r="D251" s="243"/>
    </row>
    <row r="252" s="213" customFormat="1" ht="19.9" customHeight="1" spans="1:4">
      <c r="A252" s="280">
        <v>20304</v>
      </c>
      <c r="B252" s="281" t="s">
        <v>230</v>
      </c>
      <c r="C252" s="282">
        <f>SUM(C253)</f>
        <v>0</v>
      </c>
      <c r="D252" s="283"/>
    </row>
    <row r="253" s="213" customFormat="1" ht="19.9" customHeight="1" spans="1:4">
      <c r="A253" s="232">
        <v>2030401</v>
      </c>
      <c r="B253" s="232" t="s">
        <v>231</v>
      </c>
      <c r="C253" s="284">
        <v>0</v>
      </c>
      <c r="D253" s="243"/>
    </row>
    <row r="254" s="213" customFormat="1" ht="19.9" customHeight="1" spans="1:4">
      <c r="A254" s="280">
        <v>20305</v>
      </c>
      <c r="B254" s="281" t="s">
        <v>232</v>
      </c>
      <c r="C254" s="282">
        <f>SUM(C255)</f>
        <v>0</v>
      </c>
      <c r="D254" s="283"/>
    </row>
    <row r="255" s="213" customFormat="1" ht="19.9" customHeight="1" spans="1:4">
      <c r="A255" s="232">
        <v>2030501</v>
      </c>
      <c r="B255" s="232" t="s">
        <v>233</v>
      </c>
      <c r="C255" s="284">
        <v>0</v>
      </c>
      <c r="D255" s="243"/>
    </row>
    <row r="256" s="213" customFormat="1" ht="19.9" customHeight="1" spans="1:4">
      <c r="A256" s="280">
        <v>20306</v>
      </c>
      <c r="B256" s="281" t="s">
        <v>234</v>
      </c>
      <c r="C256" s="282">
        <f>SUM(C257:C263)</f>
        <v>236.42</v>
      </c>
      <c r="D256" s="283"/>
    </row>
    <row r="257" s="213" customFormat="1" ht="19.9" customHeight="1" spans="1:4">
      <c r="A257" s="232">
        <v>2030601</v>
      </c>
      <c r="B257" s="232" t="s">
        <v>235</v>
      </c>
      <c r="C257" s="284">
        <v>16.01</v>
      </c>
      <c r="D257" s="243"/>
    </row>
    <row r="258" s="213" customFormat="1" ht="19.9" customHeight="1" spans="1:4">
      <c r="A258" s="232">
        <v>2030602</v>
      </c>
      <c r="B258" s="232" t="s">
        <v>236</v>
      </c>
      <c r="C258" s="284">
        <v>0</v>
      </c>
      <c r="D258" s="243"/>
    </row>
    <row r="259" s="213" customFormat="1" ht="19.9" customHeight="1" spans="1:4">
      <c r="A259" s="232">
        <v>2030603</v>
      </c>
      <c r="B259" s="232" t="s">
        <v>237</v>
      </c>
      <c r="C259" s="284">
        <v>11.44</v>
      </c>
      <c r="D259" s="243"/>
    </row>
    <row r="260" s="213" customFormat="1" ht="19.9" customHeight="1" spans="1:4">
      <c r="A260" s="232">
        <v>2030604</v>
      </c>
      <c r="B260" s="232" t="s">
        <v>238</v>
      </c>
      <c r="C260" s="284">
        <v>0</v>
      </c>
      <c r="D260" s="243"/>
    </row>
    <row r="261" s="213" customFormat="1" ht="19.9" customHeight="1" spans="1:4">
      <c r="A261" s="232">
        <v>2030607</v>
      </c>
      <c r="B261" s="232" t="s">
        <v>239</v>
      </c>
      <c r="C261" s="284">
        <v>97.75</v>
      </c>
      <c r="D261" s="243"/>
    </row>
    <row r="262" s="213" customFormat="1" ht="19.9" customHeight="1" spans="1:4">
      <c r="A262" s="232">
        <v>2030608</v>
      </c>
      <c r="B262" s="232" t="s">
        <v>240</v>
      </c>
      <c r="C262" s="284">
        <v>0</v>
      </c>
      <c r="D262" s="243"/>
    </row>
    <row r="263" s="213" customFormat="1" ht="19.9" customHeight="1" spans="1:4">
      <c r="A263" s="232">
        <v>2030699</v>
      </c>
      <c r="B263" s="232" t="s">
        <v>241</v>
      </c>
      <c r="C263" s="284">
        <v>111.22</v>
      </c>
      <c r="D263" s="243"/>
    </row>
    <row r="264" s="213" customFormat="1" ht="19.9" customHeight="1" spans="1:4">
      <c r="A264" s="280">
        <v>20399</v>
      </c>
      <c r="B264" s="281" t="s">
        <v>242</v>
      </c>
      <c r="C264" s="282">
        <f>C265</f>
        <v>104.94</v>
      </c>
      <c r="D264" s="283"/>
    </row>
    <row r="265" s="213" customFormat="1" ht="19.9" customHeight="1" spans="1:4">
      <c r="A265" s="232">
        <v>2039999</v>
      </c>
      <c r="B265" s="232" t="s">
        <v>243</v>
      </c>
      <c r="C265" s="284">
        <v>104.94</v>
      </c>
      <c r="D265" s="243"/>
    </row>
    <row r="266" s="213" customFormat="1" ht="19.9" customHeight="1" spans="1:4">
      <c r="A266" s="277">
        <v>204</v>
      </c>
      <c r="B266" s="224" t="s">
        <v>244</v>
      </c>
      <c r="C266" s="278">
        <f>SUM(C267,C270,C281,C288,C296,C305,C319,C329,C339,C347,C353)</f>
        <v>202917.72</v>
      </c>
      <c r="D266" s="279"/>
    </row>
    <row r="267" s="213" customFormat="1" ht="19.9" customHeight="1" spans="1:4">
      <c r="A267" s="280">
        <v>20401</v>
      </c>
      <c r="B267" s="281" t="s">
        <v>245</v>
      </c>
      <c r="C267" s="282">
        <f>SUM(C268:C269)</f>
        <v>72.45</v>
      </c>
      <c r="D267" s="283"/>
    </row>
    <row r="268" s="213" customFormat="1" ht="19.9" customHeight="1" spans="1:4">
      <c r="A268" s="232">
        <v>2040101</v>
      </c>
      <c r="B268" s="232" t="s">
        <v>246</v>
      </c>
      <c r="C268" s="284">
        <v>27.8</v>
      </c>
      <c r="D268" s="243"/>
    </row>
    <row r="269" s="213" customFormat="1" ht="19.9" customHeight="1" spans="1:4">
      <c r="A269" s="232">
        <v>2040199</v>
      </c>
      <c r="B269" s="232" t="s">
        <v>247</v>
      </c>
      <c r="C269" s="284">
        <v>44.65</v>
      </c>
      <c r="D269" s="243"/>
    </row>
    <row r="270" s="213" customFormat="1" ht="19.9" customHeight="1" spans="1:4">
      <c r="A270" s="280">
        <v>20402</v>
      </c>
      <c r="B270" s="281" t="s">
        <v>248</v>
      </c>
      <c r="C270" s="282">
        <f>SUM(C271:C280)</f>
        <v>150502.22</v>
      </c>
      <c r="D270" s="283"/>
    </row>
    <row r="271" s="213" customFormat="1" ht="19.9" customHeight="1" spans="1:4">
      <c r="A271" s="232">
        <v>2040201</v>
      </c>
      <c r="B271" s="232" t="s">
        <v>87</v>
      </c>
      <c r="C271" s="284">
        <v>119888.98</v>
      </c>
      <c r="D271" s="243"/>
    </row>
    <row r="272" s="213" customFormat="1" ht="19.9" customHeight="1" spans="1:4">
      <c r="A272" s="232">
        <v>2040202</v>
      </c>
      <c r="B272" s="232" t="s">
        <v>88</v>
      </c>
      <c r="C272" s="284">
        <v>1640.1</v>
      </c>
      <c r="D272" s="243"/>
    </row>
    <row r="273" s="213" customFormat="1" ht="19.9" customHeight="1" spans="1:4">
      <c r="A273" s="232">
        <v>2040203</v>
      </c>
      <c r="B273" s="232" t="s">
        <v>89</v>
      </c>
      <c r="C273" s="284">
        <v>0</v>
      </c>
      <c r="D273" s="243"/>
    </row>
    <row r="274" s="213" customFormat="1" ht="19.9" customHeight="1" spans="1:4">
      <c r="A274" s="232">
        <v>2040219</v>
      </c>
      <c r="B274" s="232" t="s">
        <v>127</v>
      </c>
      <c r="C274" s="284">
        <v>1188.04</v>
      </c>
      <c r="D274" s="243"/>
    </row>
    <row r="275" s="213" customFormat="1" ht="19.9" customHeight="1" spans="1:4">
      <c r="A275" s="232">
        <v>2040220</v>
      </c>
      <c r="B275" s="232" t="s">
        <v>249</v>
      </c>
      <c r="C275" s="284">
        <v>3747.98</v>
      </c>
      <c r="D275" s="243"/>
    </row>
    <row r="276" s="213" customFormat="1" ht="19.9" customHeight="1" spans="1:4">
      <c r="A276" s="232">
        <v>2040221</v>
      </c>
      <c r="B276" s="232" t="s">
        <v>250</v>
      </c>
      <c r="C276" s="284">
        <v>11.07</v>
      </c>
      <c r="D276" s="243"/>
    </row>
    <row r="277" s="213" customFormat="1" ht="19.9" customHeight="1" spans="1:4">
      <c r="A277" s="232">
        <v>2040222</v>
      </c>
      <c r="B277" s="232" t="s">
        <v>251</v>
      </c>
      <c r="C277" s="284">
        <v>0</v>
      </c>
      <c r="D277" s="243"/>
    </row>
    <row r="278" s="213" customFormat="1" ht="19.9" customHeight="1" spans="1:4">
      <c r="A278" s="232">
        <v>2040223</v>
      </c>
      <c r="B278" s="232" t="s">
        <v>252</v>
      </c>
      <c r="C278" s="284">
        <v>0</v>
      </c>
      <c r="D278" s="243"/>
    </row>
    <row r="279" s="213" customFormat="1" ht="19.9" customHeight="1" spans="1:4">
      <c r="A279" s="232">
        <v>2040250</v>
      </c>
      <c r="B279" s="232" t="s">
        <v>96</v>
      </c>
      <c r="C279" s="284">
        <v>0</v>
      </c>
      <c r="D279" s="243"/>
    </row>
    <row r="280" s="213" customFormat="1" ht="19.9" customHeight="1" spans="1:4">
      <c r="A280" s="232">
        <v>2040299</v>
      </c>
      <c r="B280" s="232" t="s">
        <v>253</v>
      </c>
      <c r="C280" s="284">
        <v>24026.05</v>
      </c>
      <c r="D280" s="243"/>
    </row>
    <row r="281" s="213" customFormat="1" ht="19.9" customHeight="1" spans="1:4">
      <c r="A281" s="280">
        <v>20403</v>
      </c>
      <c r="B281" s="281" t="s">
        <v>254</v>
      </c>
      <c r="C281" s="282">
        <f>SUM(C282:C287)</f>
        <v>968.61</v>
      </c>
      <c r="D281" s="283"/>
    </row>
    <row r="282" s="213" customFormat="1" ht="19.9" customHeight="1" spans="1:4">
      <c r="A282" s="232">
        <v>2040301</v>
      </c>
      <c r="B282" s="232" t="s">
        <v>87</v>
      </c>
      <c r="C282" s="284">
        <v>744.46</v>
      </c>
      <c r="D282" s="243"/>
    </row>
    <row r="283" s="213" customFormat="1" ht="19.9" customHeight="1" spans="1:4">
      <c r="A283" s="232">
        <v>2040302</v>
      </c>
      <c r="B283" s="232" t="s">
        <v>88</v>
      </c>
      <c r="C283" s="284">
        <v>0</v>
      </c>
      <c r="D283" s="243"/>
    </row>
    <row r="284" s="213" customFormat="1" ht="19.9" customHeight="1" spans="1:4">
      <c r="A284" s="232">
        <v>2040303</v>
      </c>
      <c r="B284" s="232" t="s">
        <v>89</v>
      </c>
      <c r="C284" s="284">
        <v>0</v>
      </c>
      <c r="D284" s="243"/>
    </row>
    <row r="285" s="213" customFormat="1" ht="19.9" customHeight="1" spans="1:4">
      <c r="A285" s="232">
        <v>2040304</v>
      </c>
      <c r="B285" s="232" t="s">
        <v>255</v>
      </c>
      <c r="C285" s="284">
        <v>0</v>
      </c>
      <c r="D285" s="243"/>
    </row>
    <row r="286" s="213" customFormat="1" ht="19.9" customHeight="1" spans="1:4">
      <c r="A286" s="232">
        <v>2040350</v>
      </c>
      <c r="B286" s="232" t="s">
        <v>96</v>
      </c>
      <c r="C286" s="284">
        <v>0</v>
      </c>
      <c r="D286" s="243"/>
    </row>
    <row r="287" s="213" customFormat="1" ht="19.9" customHeight="1" spans="1:4">
      <c r="A287" s="232">
        <v>2040399</v>
      </c>
      <c r="B287" s="232" t="s">
        <v>256</v>
      </c>
      <c r="C287" s="284">
        <v>224.15</v>
      </c>
      <c r="D287" s="243"/>
    </row>
    <row r="288" s="213" customFormat="1" ht="19.9" customHeight="1" spans="1:4">
      <c r="A288" s="280">
        <v>20404</v>
      </c>
      <c r="B288" s="281" t="s">
        <v>257</v>
      </c>
      <c r="C288" s="282">
        <f>SUM(C289:C295)</f>
        <v>14853.17</v>
      </c>
      <c r="D288" s="283"/>
    </row>
    <row r="289" s="213" customFormat="1" ht="19.9" customHeight="1" spans="1:4">
      <c r="A289" s="232">
        <v>2040401</v>
      </c>
      <c r="B289" s="232" t="s">
        <v>87</v>
      </c>
      <c r="C289" s="284">
        <v>9972.44</v>
      </c>
      <c r="D289" s="243"/>
    </row>
    <row r="290" s="213" customFormat="1" ht="19.9" customHeight="1" spans="1:4">
      <c r="A290" s="232">
        <v>2040402</v>
      </c>
      <c r="B290" s="232" t="s">
        <v>88</v>
      </c>
      <c r="C290" s="284">
        <v>24.29</v>
      </c>
      <c r="D290" s="243"/>
    </row>
    <row r="291" s="213" customFormat="1" ht="19.9" customHeight="1" spans="1:4">
      <c r="A291" s="232">
        <v>2040403</v>
      </c>
      <c r="B291" s="232" t="s">
        <v>89</v>
      </c>
      <c r="C291" s="284">
        <v>0</v>
      </c>
      <c r="D291" s="243"/>
    </row>
    <row r="292" s="213" customFormat="1" ht="19.9" customHeight="1" spans="1:4">
      <c r="A292" s="232">
        <v>2040409</v>
      </c>
      <c r="B292" s="232" t="s">
        <v>258</v>
      </c>
      <c r="C292" s="284">
        <v>0</v>
      </c>
      <c r="D292" s="243"/>
    </row>
    <row r="293" s="213" customFormat="1" ht="19.9" customHeight="1" spans="1:4">
      <c r="A293" s="232">
        <v>2040410</v>
      </c>
      <c r="B293" s="232" t="s">
        <v>259</v>
      </c>
      <c r="C293" s="284">
        <v>0</v>
      </c>
      <c r="D293" s="243"/>
    </row>
    <row r="294" s="213" customFormat="1" ht="19.9" customHeight="1" spans="1:4">
      <c r="A294" s="232">
        <v>2040450</v>
      </c>
      <c r="B294" s="232" t="s">
        <v>96</v>
      </c>
      <c r="C294" s="284">
        <v>0</v>
      </c>
      <c r="D294" s="243"/>
    </row>
    <row r="295" s="213" customFormat="1" ht="19.9" customHeight="1" spans="1:4">
      <c r="A295" s="232">
        <v>2040499</v>
      </c>
      <c r="B295" s="232" t="s">
        <v>260</v>
      </c>
      <c r="C295" s="284">
        <v>4856.44</v>
      </c>
      <c r="D295" s="243"/>
    </row>
    <row r="296" s="213" customFormat="1" ht="19.9" customHeight="1" spans="1:4">
      <c r="A296" s="280">
        <v>20405</v>
      </c>
      <c r="B296" s="281" t="s">
        <v>261</v>
      </c>
      <c r="C296" s="282">
        <f>SUM(C297:C304)</f>
        <v>23703.68</v>
      </c>
      <c r="D296" s="283"/>
    </row>
    <row r="297" s="213" customFormat="1" ht="19.9" customHeight="1" spans="1:4">
      <c r="A297" s="232">
        <v>2040501</v>
      </c>
      <c r="B297" s="232" t="s">
        <v>87</v>
      </c>
      <c r="C297" s="284">
        <v>16140.93</v>
      </c>
      <c r="D297" s="243"/>
    </row>
    <row r="298" s="213" customFormat="1" ht="19.9" customHeight="1" spans="1:4">
      <c r="A298" s="232">
        <v>2040502</v>
      </c>
      <c r="B298" s="232" t="s">
        <v>88</v>
      </c>
      <c r="C298" s="284">
        <v>1.3</v>
      </c>
      <c r="D298" s="243"/>
    </row>
    <row r="299" s="213" customFormat="1" ht="19.9" customHeight="1" spans="1:4">
      <c r="A299" s="232">
        <v>2040503</v>
      </c>
      <c r="B299" s="232" t="s">
        <v>89</v>
      </c>
      <c r="C299" s="284">
        <v>0</v>
      </c>
      <c r="D299" s="243"/>
    </row>
    <row r="300" s="213" customFormat="1" ht="19.9" customHeight="1" spans="1:4">
      <c r="A300" s="232">
        <v>2040504</v>
      </c>
      <c r="B300" s="232" t="s">
        <v>262</v>
      </c>
      <c r="C300" s="284">
        <v>3.43</v>
      </c>
      <c r="D300" s="243"/>
    </row>
    <row r="301" s="213" customFormat="1" ht="19.9" customHeight="1" spans="1:4">
      <c r="A301" s="232">
        <v>2040505</v>
      </c>
      <c r="B301" s="232" t="s">
        <v>263</v>
      </c>
      <c r="C301" s="284">
        <v>93.78</v>
      </c>
      <c r="D301" s="243"/>
    </row>
    <row r="302" s="213" customFormat="1" ht="19.9" customHeight="1" spans="1:4">
      <c r="A302" s="232">
        <v>2040506</v>
      </c>
      <c r="B302" s="232" t="s">
        <v>264</v>
      </c>
      <c r="C302" s="284">
        <v>0</v>
      </c>
      <c r="D302" s="243"/>
    </row>
    <row r="303" s="213" customFormat="1" ht="19.9" customHeight="1" spans="1:4">
      <c r="A303" s="232">
        <v>2040550</v>
      </c>
      <c r="B303" s="232" t="s">
        <v>96</v>
      </c>
      <c r="C303" s="284">
        <v>0</v>
      </c>
      <c r="D303" s="243"/>
    </row>
    <row r="304" s="213" customFormat="1" ht="19.9" customHeight="1" spans="1:4">
      <c r="A304" s="232">
        <v>2040599</v>
      </c>
      <c r="B304" s="232" t="s">
        <v>265</v>
      </c>
      <c r="C304" s="284">
        <v>7464.24</v>
      </c>
      <c r="D304" s="243"/>
    </row>
    <row r="305" s="213" customFormat="1" ht="19.9" customHeight="1" spans="1:4">
      <c r="A305" s="280">
        <v>20406</v>
      </c>
      <c r="B305" s="281" t="s">
        <v>266</v>
      </c>
      <c r="C305" s="282">
        <f>SUM(C306:C318)</f>
        <v>10348.09</v>
      </c>
      <c r="D305" s="283"/>
    </row>
    <row r="306" s="213" customFormat="1" ht="19.9" customHeight="1" spans="1:4">
      <c r="A306" s="232">
        <v>2040601</v>
      </c>
      <c r="B306" s="232" t="s">
        <v>87</v>
      </c>
      <c r="C306" s="284">
        <v>6129.6</v>
      </c>
      <c r="D306" s="243"/>
    </row>
    <row r="307" s="213" customFormat="1" ht="19.9" customHeight="1" spans="1:4">
      <c r="A307" s="232">
        <v>2040602</v>
      </c>
      <c r="B307" s="232" t="s">
        <v>88</v>
      </c>
      <c r="C307" s="284">
        <v>49.86</v>
      </c>
      <c r="D307" s="243"/>
    </row>
    <row r="308" s="213" customFormat="1" ht="19.9" customHeight="1" spans="1:4">
      <c r="A308" s="232">
        <v>2040603</v>
      </c>
      <c r="B308" s="232" t="s">
        <v>89</v>
      </c>
      <c r="C308" s="284">
        <v>0</v>
      </c>
      <c r="D308" s="243"/>
    </row>
    <row r="309" s="213" customFormat="1" ht="19.9" customHeight="1" spans="1:4">
      <c r="A309" s="232">
        <v>2040604</v>
      </c>
      <c r="B309" s="232" t="s">
        <v>267</v>
      </c>
      <c r="C309" s="284">
        <v>98.89</v>
      </c>
      <c r="D309" s="243"/>
    </row>
    <row r="310" s="213" customFormat="1" ht="19.9" customHeight="1" spans="1:4">
      <c r="A310" s="232">
        <v>2040605</v>
      </c>
      <c r="B310" s="232" t="s">
        <v>268</v>
      </c>
      <c r="C310" s="284">
        <v>229.25</v>
      </c>
      <c r="D310" s="243"/>
    </row>
    <row r="311" s="213" customFormat="1" ht="19.9" customHeight="1" spans="1:4">
      <c r="A311" s="232">
        <v>2040606</v>
      </c>
      <c r="B311" s="232" t="s">
        <v>269</v>
      </c>
      <c r="C311" s="284">
        <v>34.31</v>
      </c>
      <c r="D311" s="243"/>
    </row>
    <row r="312" s="213" customFormat="1" ht="19.9" customHeight="1" spans="1:4">
      <c r="A312" s="232">
        <v>2040607</v>
      </c>
      <c r="B312" s="232" t="s">
        <v>270</v>
      </c>
      <c r="C312" s="284">
        <v>138.98</v>
      </c>
      <c r="D312" s="243"/>
    </row>
    <row r="313" s="213" customFormat="1" ht="19.9" customHeight="1" spans="1:4">
      <c r="A313" s="232">
        <v>2040608</v>
      </c>
      <c r="B313" s="232" t="s">
        <v>271</v>
      </c>
      <c r="C313" s="284">
        <v>44.37</v>
      </c>
      <c r="D313" s="243"/>
    </row>
    <row r="314" s="213" customFormat="1" ht="19.9" customHeight="1" spans="1:4">
      <c r="A314" s="232">
        <v>2040610</v>
      </c>
      <c r="B314" s="232" t="s">
        <v>272</v>
      </c>
      <c r="C314" s="284">
        <v>65.03</v>
      </c>
      <c r="D314" s="243"/>
    </row>
    <row r="315" s="213" customFormat="1" ht="19.9" customHeight="1" spans="1:4">
      <c r="A315" s="232">
        <v>2040612</v>
      </c>
      <c r="B315" s="232" t="s">
        <v>273</v>
      </c>
      <c r="C315" s="284">
        <v>23.7</v>
      </c>
      <c r="D315" s="243"/>
    </row>
    <row r="316" s="213" customFormat="1" ht="19.9" customHeight="1" spans="1:4">
      <c r="A316" s="232">
        <v>2040613</v>
      </c>
      <c r="B316" s="232" t="s">
        <v>127</v>
      </c>
      <c r="C316" s="284">
        <v>0</v>
      </c>
      <c r="D316" s="243"/>
    </row>
    <row r="317" s="213" customFormat="1" ht="19.9" customHeight="1" spans="1:4">
      <c r="A317" s="232">
        <v>2040650</v>
      </c>
      <c r="B317" s="232" t="s">
        <v>96</v>
      </c>
      <c r="C317" s="284">
        <v>0</v>
      </c>
      <c r="D317" s="243"/>
    </row>
    <row r="318" s="213" customFormat="1" ht="19.9" customHeight="1" spans="1:4">
      <c r="A318" s="232">
        <v>2040699</v>
      </c>
      <c r="B318" s="232" t="s">
        <v>274</v>
      </c>
      <c r="C318" s="284">
        <v>3534.1</v>
      </c>
      <c r="D318" s="243"/>
    </row>
    <row r="319" s="213" customFormat="1" ht="19.9" customHeight="1" spans="1:4">
      <c r="A319" s="280">
        <v>20407</v>
      </c>
      <c r="B319" s="281" t="s">
        <v>275</v>
      </c>
      <c r="C319" s="282">
        <f>SUM(C320:C328)</f>
        <v>0</v>
      </c>
      <c r="D319" s="283"/>
    </row>
    <row r="320" s="213" customFormat="1" ht="19.9" customHeight="1" spans="1:4">
      <c r="A320" s="232">
        <v>2040701</v>
      </c>
      <c r="B320" s="232" t="s">
        <v>87</v>
      </c>
      <c r="C320" s="284">
        <v>0</v>
      </c>
      <c r="D320" s="243"/>
    </row>
    <row r="321" s="213" customFormat="1" ht="19.9" customHeight="1" spans="1:4">
      <c r="A321" s="232">
        <v>2040702</v>
      </c>
      <c r="B321" s="232" t="s">
        <v>88</v>
      </c>
      <c r="C321" s="284">
        <v>0</v>
      </c>
      <c r="D321" s="243"/>
    </row>
    <row r="322" s="213" customFormat="1" ht="19.9" customHeight="1" spans="1:4">
      <c r="A322" s="232">
        <v>2040703</v>
      </c>
      <c r="B322" s="232" t="s">
        <v>89</v>
      </c>
      <c r="C322" s="284">
        <v>0</v>
      </c>
      <c r="D322" s="243"/>
    </row>
    <row r="323" s="213" customFormat="1" ht="19.9" customHeight="1" spans="1:4">
      <c r="A323" s="232">
        <v>2040704</v>
      </c>
      <c r="B323" s="232" t="s">
        <v>276</v>
      </c>
      <c r="C323" s="284">
        <v>0</v>
      </c>
      <c r="D323" s="243"/>
    </row>
    <row r="324" s="213" customFormat="1" ht="19.9" customHeight="1" spans="1:4">
      <c r="A324" s="232">
        <v>2040705</v>
      </c>
      <c r="B324" s="232" t="s">
        <v>277</v>
      </c>
      <c r="C324" s="284">
        <v>0</v>
      </c>
      <c r="D324" s="243"/>
    </row>
    <row r="325" s="213" customFormat="1" ht="19.9" customHeight="1" spans="1:4">
      <c r="A325" s="232">
        <v>2040706</v>
      </c>
      <c r="B325" s="232" t="s">
        <v>278</v>
      </c>
      <c r="C325" s="284">
        <v>0</v>
      </c>
      <c r="D325" s="243"/>
    </row>
    <row r="326" s="213" customFormat="1" ht="19.9" customHeight="1" spans="1:4">
      <c r="A326" s="232">
        <v>2040707</v>
      </c>
      <c r="B326" s="232" t="s">
        <v>127</v>
      </c>
      <c r="C326" s="284">
        <v>0</v>
      </c>
      <c r="D326" s="243"/>
    </row>
    <row r="327" s="213" customFormat="1" ht="19.9" customHeight="1" spans="1:4">
      <c r="A327" s="232">
        <v>2040750</v>
      </c>
      <c r="B327" s="232" t="s">
        <v>96</v>
      </c>
      <c r="C327" s="284">
        <v>0</v>
      </c>
      <c r="D327" s="243"/>
    </row>
    <row r="328" s="213" customFormat="1" ht="19.9" customHeight="1" spans="1:4">
      <c r="A328" s="232">
        <v>2040799</v>
      </c>
      <c r="B328" s="232" t="s">
        <v>279</v>
      </c>
      <c r="C328" s="284">
        <v>0</v>
      </c>
      <c r="D328" s="243"/>
    </row>
    <row r="329" s="213" customFormat="1" ht="19.9" customHeight="1" spans="1:4">
      <c r="A329" s="280">
        <v>20408</v>
      </c>
      <c r="B329" s="281" t="s">
        <v>280</v>
      </c>
      <c r="C329" s="282">
        <f>SUM(C330:C338)</f>
        <v>0</v>
      </c>
      <c r="D329" s="283"/>
    </row>
    <row r="330" s="213" customFormat="1" ht="19.9" customHeight="1" spans="1:4">
      <c r="A330" s="232">
        <v>2040801</v>
      </c>
      <c r="B330" s="232" t="s">
        <v>87</v>
      </c>
      <c r="C330" s="284">
        <v>0</v>
      </c>
      <c r="D330" s="243"/>
    </row>
    <row r="331" s="213" customFormat="1" ht="19.9" customHeight="1" spans="1:4">
      <c r="A331" s="232">
        <v>2040802</v>
      </c>
      <c r="B331" s="232" t="s">
        <v>88</v>
      </c>
      <c r="C331" s="284">
        <v>0</v>
      </c>
      <c r="D331" s="243"/>
    </row>
    <row r="332" s="213" customFormat="1" ht="19.9" customHeight="1" spans="1:4">
      <c r="A332" s="232">
        <v>2040803</v>
      </c>
      <c r="B332" s="232" t="s">
        <v>89</v>
      </c>
      <c r="C332" s="284">
        <v>0</v>
      </c>
      <c r="D332" s="243"/>
    </row>
    <row r="333" s="213" customFormat="1" ht="19.9" customHeight="1" spans="1:4">
      <c r="A333" s="232">
        <v>2040804</v>
      </c>
      <c r="B333" s="232" t="s">
        <v>281</v>
      </c>
      <c r="C333" s="284">
        <v>0</v>
      </c>
      <c r="D333" s="243"/>
    </row>
    <row r="334" s="213" customFormat="1" ht="19.9" customHeight="1" spans="1:4">
      <c r="A334" s="232">
        <v>2040805</v>
      </c>
      <c r="B334" s="232" t="s">
        <v>282</v>
      </c>
      <c r="C334" s="284">
        <v>0</v>
      </c>
      <c r="D334" s="243"/>
    </row>
    <row r="335" s="213" customFormat="1" ht="19.9" customHeight="1" spans="1:4">
      <c r="A335" s="232">
        <v>2040806</v>
      </c>
      <c r="B335" s="232" t="s">
        <v>283</v>
      </c>
      <c r="C335" s="284">
        <v>0</v>
      </c>
      <c r="D335" s="243"/>
    </row>
    <row r="336" s="213" customFormat="1" ht="19.9" customHeight="1" spans="1:4">
      <c r="A336" s="232">
        <v>2040807</v>
      </c>
      <c r="B336" s="232" t="s">
        <v>127</v>
      </c>
      <c r="C336" s="284">
        <v>0</v>
      </c>
      <c r="D336" s="243"/>
    </row>
    <row r="337" s="213" customFormat="1" ht="19.9" customHeight="1" spans="1:4">
      <c r="A337" s="232">
        <v>2040850</v>
      </c>
      <c r="B337" s="232" t="s">
        <v>96</v>
      </c>
      <c r="C337" s="284">
        <v>0</v>
      </c>
      <c r="D337" s="243"/>
    </row>
    <row r="338" s="213" customFormat="1" ht="19.9" customHeight="1" spans="1:4">
      <c r="A338" s="232">
        <v>2040899</v>
      </c>
      <c r="B338" s="232" t="s">
        <v>284</v>
      </c>
      <c r="C338" s="284">
        <v>0</v>
      </c>
      <c r="D338" s="243"/>
    </row>
    <row r="339" s="213" customFormat="1" ht="19.9" customHeight="1" spans="1:4">
      <c r="A339" s="280">
        <v>20409</v>
      </c>
      <c r="B339" s="281" t="s">
        <v>285</v>
      </c>
      <c r="C339" s="282">
        <f>SUM(C340:C346)</f>
        <v>0</v>
      </c>
      <c r="D339" s="283"/>
    </row>
    <row r="340" s="213" customFormat="1" ht="19.9" customHeight="1" spans="1:4">
      <c r="A340" s="232">
        <v>2040901</v>
      </c>
      <c r="B340" s="232" t="s">
        <v>87</v>
      </c>
      <c r="C340" s="284">
        <v>0</v>
      </c>
      <c r="D340" s="243"/>
    </row>
    <row r="341" s="213" customFormat="1" ht="19.9" customHeight="1" spans="1:4">
      <c r="A341" s="232">
        <v>2040902</v>
      </c>
      <c r="B341" s="232" t="s">
        <v>88</v>
      </c>
      <c r="C341" s="284">
        <v>0</v>
      </c>
      <c r="D341" s="243"/>
    </row>
    <row r="342" s="213" customFormat="1" ht="19.9" customHeight="1" spans="1:4">
      <c r="A342" s="232">
        <v>2040903</v>
      </c>
      <c r="B342" s="232" t="s">
        <v>89</v>
      </c>
      <c r="C342" s="284">
        <v>0</v>
      </c>
      <c r="D342" s="243"/>
    </row>
    <row r="343" s="213" customFormat="1" ht="19.9" customHeight="1" spans="1:4">
      <c r="A343" s="232">
        <v>2040904</v>
      </c>
      <c r="B343" s="232" t="s">
        <v>286</v>
      </c>
      <c r="C343" s="284">
        <v>0</v>
      </c>
      <c r="D343" s="243"/>
    </row>
    <row r="344" s="213" customFormat="1" ht="19.9" customHeight="1" spans="1:4">
      <c r="A344" s="232">
        <v>2040905</v>
      </c>
      <c r="B344" s="232" t="s">
        <v>287</v>
      </c>
      <c r="C344" s="284">
        <v>0</v>
      </c>
      <c r="D344" s="243"/>
    </row>
    <row r="345" s="213" customFormat="1" ht="19.9" customHeight="1" spans="1:4">
      <c r="A345" s="232">
        <v>2040950</v>
      </c>
      <c r="B345" s="232" t="s">
        <v>96</v>
      </c>
      <c r="C345" s="284">
        <v>0</v>
      </c>
      <c r="D345" s="243"/>
    </row>
    <row r="346" s="213" customFormat="1" ht="19.9" customHeight="1" spans="1:4">
      <c r="A346" s="232">
        <v>2040999</v>
      </c>
      <c r="B346" s="232" t="s">
        <v>288</v>
      </c>
      <c r="C346" s="284">
        <v>0</v>
      </c>
      <c r="D346" s="243"/>
    </row>
    <row r="347" s="213" customFormat="1" ht="19.9" customHeight="1" spans="1:4">
      <c r="A347" s="280">
        <v>20410</v>
      </c>
      <c r="B347" s="281" t="s">
        <v>289</v>
      </c>
      <c r="C347" s="282">
        <f>SUM(C348:C352)</f>
        <v>0</v>
      </c>
      <c r="D347" s="283"/>
    </row>
    <row r="348" s="213" customFormat="1" ht="19.9" customHeight="1" spans="1:4">
      <c r="A348" s="232">
        <v>2041001</v>
      </c>
      <c r="B348" s="232" t="s">
        <v>87</v>
      </c>
      <c r="C348" s="284"/>
      <c r="D348" s="243"/>
    </row>
    <row r="349" s="213" customFormat="1" ht="19.9" customHeight="1" spans="1:4">
      <c r="A349" s="232">
        <v>2041002</v>
      </c>
      <c r="B349" s="232" t="s">
        <v>88</v>
      </c>
      <c r="C349" s="284">
        <v>0</v>
      </c>
      <c r="D349" s="243"/>
    </row>
    <row r="350" s="213" customFormat="1" ht="19.9" customHeight="1" spans="1:4">
      <c r="A350" s="232">
        <v>2041006</v>
      </c>
      <c r="B350" s="232" t="s">
        <v>127</v>
      </c>
      <c r="C350" s="284">
        <v>0</v>
      </c>
      <c r="D350" s="243"/>
    </row>
    <row r="351" s="213" customFormat="1" ht="19.9" customHeight="1" spans="1:4">
      <c r="A351" s="232">
        <v>2041007</v>
      </c>
      <c r="B351" s="232" t="s">
        <v>290</v>
      </c>
      <c r="C351" s="284">
        <v>0</v>
      </c>
      <c r="D351" s="243"/>
    </row>
    <row r="352" s="213" customFormat="1" ht="19.9" customHeight="1" spans="1:4">
      <c r="A352" s="232">
        <v>2041099</v>
      </c>
      <c r="B352" s="232" t="s">
        <v>291</v>
      </c>
      <c r="C352" s="284">
        <v>0</v>
      </c>
      <c r="D352" s="243"/>
    </row>
    <row r="353" s="213" customFormat="1" ht="19.9" customHeight="1" spans="1:4">
      <c r="A353" s="280">
        <v>20499</v>
      </c>
      <c r="B353" s="281" t="s">
        <v>292</v>
      </c>
      <c r="C353" s="282">
        <f>SUM(C354:C355)</f>
        <v>2469.5</v>
      </c>
      <c r="D353" s="283"/>
    </row>
    <row r="354" s="213" customFormat="1" ht="19.9" customHeight="1" spans="1:4">
      <c r="A354" s="232">
        <v>2049902</v>
      </c>
      <c r="B354" s="232" t="s">
        <v>293</v>
      </c>
      <c r="C354" s="284">
        <v>0</v>
      </c>
      <c r="D354" s="243"/>
    </row>
    <row r="355" s="213" customFormat="1" ht="19.9" customHeight="1" spans="1:4">
      <c r="A355" s="232">
        <v>2049999</v>
      </c>
      <c r="B355" s="232" t="s">
        <v>294</v>
      </c>
      <c r="C355" s="284">
        <v>2469.5</v>
      </c>
      <c r="D355" s="243"/>
    </row>
    <row r="356" s="213" customFormat="1" ht="19.9" customHeight="1" spans="1:4">
      <c r="A356" s="277">
        <v>205</v>
      </c>
      <c r="B356" s="224" t="s">
        <v>295</v>
      </c>
      <c r="C356" s="278">
        <f>SUM(C357,C362,C369,C375,C381,C385,C389,C393,C399,C406)</f>
        <v>526606.48</v>
      </c>
      <c r="D356" s="279"/>
    </row>
    <row r="357" s="213" customFormat="1" ht="19.9" customHeight="1" spans="1:4">
      <c r="A357" s="280">
        <v>20501</v>
      </c>
      <c r="B357" s="281" t="s">
        <v>296</v>
      </c>
      <c r="C357" s="282">
        <f>SUM(C358:C361)</f>
        <v>48663.62</v>
      </c>
      <c r="D357" s="283"/>
    </row>
    <row r="358" s="213" customFormat="1" ht="19.9" customHeight="1" spans="1:4">
      <c r="A358" s="232">
        <v>2050101</v>
      </c>
      <c r="B358" s="232" t="s">
        <v>87</v>
      </c>
      <c r="C358" s="284">
        <v>29808.44</v>
      </c>
      <c r="D358" s="243"/>
    </row>
    <row r="359" s="213" customFormat="1" ht="19.9" customHeight="1" spans="1:4">
      <c r="A359" s="232">
        <v>2050102</v>
      </c>
      <c r="B359" s="232" t="s">
        <v>88</v>
      </c>
      <c r="C359" s="284">
        <v>556.82</v>
      </c>
      <c r="D359" s="243"/>
    </row>
    <row r="360" s="213" customFormat="1" ht="19.9" customHeight="1" spans="1:4">
      <c r="A360" s="232">
        <v>2050103</v>
      </c>
      <c r="B360" s="232" t="s">
        <v>89</v>
      </c>
      <c r="C360" s="284">
        <v>585.24</v>
      </c>
      <c r="D360" s="243"/>
    </row>
    <row r="361" s="213" customFormat="1" ht="19.9" customHeight="1" spans="1:4">
      <c r="A361" s="232">
        <v>2050199</v>
      </c>
      <c r="B361" s="232" t="s">
        <v>297</v>
      </c>
      <c r="C361" s="284">
        <v>17713.12</v>
      </c>
      <c r="D361" s="243"/>
    </row>
    <row r="362" s="213" customFormat="1" ht="19.9" customHeight="1" spans="1:4">
      <c r="A362" s="280">
        <v>20502</v>
      </c>
      <c r="B362" s="281" t="s">
        <v>298</v>
      </c>
      <c r="C362" s="282">
        <f>SUM(C363:C368)</f>
        <v>430104.86</v>
      </c>
      <c r="D362" s="283"/>
    </row>
    <row r="363" s="213" customFormat="1" ht="19.9" customHeight="1" spans="1:4">
      <c r="A363" s="232">
        <v>2050201</v>
      </c>
      <c r="B363" s="232" t="s">
        <v>299</v>
      </c>
      <c r="C363" s="284">
        <v>38458.36</v>
      </c>
      <c r="D363" s="243"/>
    </row>
    <row r="364" s="213" customFormat="1" ht="19.9" customHeight="1" spans="1:4">
      <c r="A364" s="232">
        <v>2050202</v>
      </c>
      <c r="B364" s="232" t="s">
        <v>300</v>
      </c>
      <c r="C364" s="284">
        <f>215587.67-4918.34</f>
        <v>210669.33</v>
      </c>
      <c r="D364" s="243"/>
    </row>
    <row r="365" s="213" customFormat="1" ht="19.9" customHeight="1" spans="1:4">
      <c r="A365" s="232">
        <v>2050203</v>
      </c>
      <c r="B365" s="232" t="s">
        <v>301</v>
      </c>
      <c r="C365" s="284">
        <v>82178.25</v>
      </c>
      <c r="D365" s="243"/>
    </row>
    <row r="366" s="213" customFormat="1" ht="19.9" customHeight="1" spans="1:4">
      <c r="A366" s="232">
        <v>2050204</v>
      </c>
      <c r="B366" s="232" t="s">
        <v>302</v>
      </c>
      <c r="C366" s="284">
        <v>56769.23</v>
      </c>
      <c r="D366" s="243"/>
    </row>
    <row r="367" s="213" customFormat="1" ht="19.9" customHeight="1" spans="1:4">
      <c r="A367" s="232">
        <v>2050205</v>
      </c>
      <c r="B367" s="232" t="s">
        <v>303</v>
      </c>
      <c r="C367" s="284">
        <v>136.1</v>
      </c>
      <c r="D367" s="243"/>
    </row>
    <row r="368" s="213" customFormat="1" ht="19.9" customHeight="1" spans="1:4">
      <c r="A368" s="232">
        <v>2050299</v>
      </c>
      <c r="B368" s="232" t="s">
        <v>304</v>
      </c>
      <c r="C368" s="284">
        <v>41893.59</v>
      </c>
      <c r="D368" s="243"/>
    </row>
    <row r="369" s="213" customFormat="1" ht="19.9" customHeight="1" spans="1:4">
      <c r="A369" s="280">
        <v>20503</v>
      </c>
      <c r="B369" s="281" t="s">
        <v>305</v>
      </c>
      <c r="C369" s="282">
        <f>SUM(C370:C374)</f>
        <v>15339.07</v>
      </c>
      <c r="D369" s="283"/>
    </row>
    <row r="370" s="213" customFormat="1" ht="19.9" customHeight="1" spans="1:4">
      <c r="A370" s="232">
        <v>2050301</v>
      </c>
      <c r="B370" s="232" t="s">
        <v>306</v>
      </c>
      <c r="C370" s="284">
        <v>45.74</v>
      </c>
      <c r="D370" s="243"/>
    </row>
    <row r="371" s="213" customFormat="1" ht="19.9" customHeight="1" spans="1:4">
      <c r="A371" s="232">
        <v>2050302</v>
      </c>
      <c r="B371" s="232" t="s">
        <v>307</v>
      </c>
      <c r="C371" s="284">
        <v>14995.99</v>
      </c>
      <c r="D371" s="243"/>
    </row>
    <row r="372" s="213" customFormat="1" ht="19.9" customHeight="1" spans="1:4">
      <c r="A372" s="232">
        <v>2050303</v>
      </c>
      <c r="B372" s="232" t="s">
        <v>308</v>
      </c>
      <c r="C372" s="284">
        <v>0</v>
      </c>
      <c r="D372" s="243"/>
    </row>
    <row r="373" s="213" customFormat="1" ht="19.9" customHeight="1" spans="1:4">
      <c r="A373" s="232">
        <v>2050305</v>
      </c>
      <c r="B373" s="232" t="s">
        <v>309</v>
      </c>
      <c r="C373" s="284">
        <v>0</v>
      </c>
      <c r="D373" s="243"/>
    </row>
    <row r="374" s="213" customFormat="1" ht="19.9" customHeight="1" spans="1:4">
      <c r="A374" s="232">
        <v>2050399</v>
      </c>
      <c r="B374" s="232" t="s">
        <v>310</v>
      </c>
      <c r="C374" s="284">
        <v>297.34</v>
      </c>
      <c r="D374" s="243"/>
    </row>
    <row r="375" s="213" customFormat="1" ht="19.9" customHeight="1" spans="1:4">
      <c r="A375" s="280">
        <v>20504</v>
      </c>
      <c r="B375" s="281" t="s">
        <v>311</v>
      </c>
      <c r="C375" s="282">
        <f>SUM(C376:C380)</f>
        <v>146.09</v>
      </c>
      <c r="D375" s="283"/>
    </row>
    <row r="376" s="213" customFormat="1" ht="19.9" customHeight="1" spans="1:4">
      <c r="A376" s="232">
        <v>2050401</v>
      </c>
      <c r="B376" s="232" t="s">
        <v>312</v>
      </c>
      <c r="C376" s="284">
        <v>0</v>
      </c>
      <c r="D376" s="243"/>
    </row>
    <row r="377" s="213" customFormat="1" ht="19.9" customHeight="1" spans="1:4">
      <c r="A377" s="232">
        <v>2050402</v>
      </c>
      <c r="B377" s="232" t="s">
        <v>313</v>
      </c>
      <c r="C377" s="284">
        <v>0</v>
      </c>
      <c r="D377" s="243"/>
    </row>
    <row r="378" s="213" customFormat="1" ht="19.9" customHeight="1" spans="1:4">
      <c r="A378" s="232">
        <v>2050403</v>
      </c>
      <c r="B378" s="232" t="s">
        <v>314</v>
      </c>
      <c r="C378" s="284">
        <v>0</v>
      </c>
      <c r="D378" s="243"/>
    </row>
    <row r="379" s="213" customFormat="1" ht="19.9" customHeight="1" spans="1:4">
      <c r="A379" s="232">
        <v>2050404</v>
      </c>
      <c r="B379" s="232" t="s">
        <v>315</v>
      </c>
      <c r="C379" s="284">
        <v>0</v>
      </c>
      <c r="D379" s="243"/>
    </row>
    <row r="380" s="213" customFormat="1" ht="19.9" customHeight="1" spans="1:4">
      <c r="A380" s="232">
        <v>2050499</v>
      </c>
      <c r="B380" s="232" t="s">
        <v>316</v>
      </c>
      <c r="C380" s="284">
        <v>146.09</v>
      </c>
      <c r="D380" s="243"/>
    </row>
    <row r="381" s="213" customFormat="1" ht="19.9" customHeight="1" spans="1:4">
      <c r="A381" s="280">
        <v>20505</v>
      </c>
      <c r="B381" s="281" t="s">
        <v>317</v>
      </c>
      <c r="C381" s="282">
        <f>SUM(C382:C384)</f>
        <v>23</v>
      </c>
      <c r="D381" s="283"/>
    </row>
    <row r="382" s="213" customFormat="1" ht="19.9" customHeight="1" spans="1:4">
      <c r="A382" s="232">
        <v>2050501</v>
      </c>
      <c r="B382" s="232" t="s">
        <v>318</v>
      </c>
      <c r="C382" s="284">
        <v>0</v>
      </c>
      <c r="D382" s="243"/>
    </row>
    <row r="383" s="213" customFormat="1" ht="19.9" customHeight="1" spans="1:4">
      <c r="A383" s="232">
        <v>2050502</v>
      </c>
      <c r="B383" s="232" t="s">
        <v>319</v>
      </c>
      <c r="C383" s="284">
        <v>0</v>
      </c>
      <c r="D383" s="243"/>
    </row>
    <row r="384" s="213" customFormat="1" ht="19.9" customHeight="1" spans="1:4">
      <c r="A384" s="232">
        <v>2050599</v>
      </c>
      <c r="B384" s="232" t="s">
        <v>320</v>
      </c>
      <c r="C384" s="284">
        <v>23</v>
      </c>
      <c r="D384" s="243"/>
    </row>
    <row r="385" s="213" customFormat="1" ht="19.9" customHeight="1" spans="1:4">
      <c r="A385" s="280">
        <v>20506</v>
      </c>
      <c r="B385" s="281" t="s">
        <v>321</v>
      </c>
      <c r="C385" s="282">
        <f>SUM(C386:C388)</f>
        <v>0</v>
      </c>
      <c r="D385" s="283"/>
    </row>
    <row r="386" s="213" customFormat="1" ht="19.9" customHeight="1" spans="1:4">
      <c r="A386" s="232">
        <v>2050601</v>
      </c>
      <c r="B386" s="232" t="s">
        <v>322</v>
      </c>
      <c r="C386" s="284">
        <v>0</v>
      </c>
      <c r="D386" s="243"/>
    </row>
    <row r="387" s="213" customFormat="1" ht="19.9" customHeight="1" spans="1:4">
      <c r="A387" s="232">
        <v>2050602</v>
      </c>
      <c r="B387" s="232" t="s">
        <v>323</v>
      </c>
      <c r="C387" s="284">
        <v>0</v>
      </c>
      <c r="D387" s="243"/>
    </row>
    <row r="388" s="213" customFormat="1" ht="19.9" customHeight="1" spans="1:4">
      <c r="A388" s="232">
        <v>2050699</v>
      </c>
      <c r="B388" s="232" t="s">
        <v>324</v>
      </c>
      <c r="C388" s="284">
        <v>0</v>
      </c>
      <c r="D388" s="243"/>
    </row>
    <row r="389" s="213" customFormat="1" ht="19.9" customHeight="1" spans="1:4">
      <c r="A389" s="280">
        <v>20507</v>
      </c>
      <c r="B389" s="281" t="s">
        <v>325</v>
      </c>
      <c r="C389" s="282">
        <f>SUM(C390:C392)</f>
        <v>5013.48</v>
      </c>
      <c r="D389" s="283"/>
    </row>
    <row r="390" s="213" customFormat="1" ht="19.9" customHeight="1" spans="1:4">
      <c r="A390" s="232">
        <v>2050701</v>
      </c>
      <c r="B390" s="232" t="s">
        <v>326</v>
      </c>
      <c r="C390" s="284">
        <v>4441.68</v>
      </c>
      <c r="D390" s="243"/>
    </row>
    <row r="391" s="213" customFormat="1" ht="19.9" customHeight="1" spans="1:4">
      <c r="A391" s="232">
        <v>2050702</v>
      </c>
      <c r="B391" s="232" t="s">
        <v>327</v>
      </c>
      <c r="C391" s="284">
        <v>0</v>
      </c>
      <c r="D391" s="243"/>
    </row>
    <row r="392" s="213" customFormat="1" ht="19.9" customHeight="1" spans="1:4">
      <c r="A392" s="232">
        <v>2050799</v>
      </c>
      <c r="B392" s="232" t="s">
        <v>328</v>
      </c>
      <c r="C392" s="284">
        <v>571.8</v>
      </c>
      <c r="D392" s="243"/>
    </row>
    <row r="393" s="213" customFormat="1" ht="19.9" customHeight="1" spans="1:4">
      <c r="A393" s="280">
        <v>20508</v>
      </c>
      <c r="B393" s="281" t="s">
        <v>329</v>
      </c>
      <c r="C393" s="282">
        <f>SUM(C394:C398)</f>
        <v>3833.77</v>
      </c>
      <c r="D393" s="283"/>
    </row>
    <row r="394" s="213" customFormat="1" ht="19.9" customHeight="1" spans="1:4">
      <c r="A394" s="232">
        <v>2050801</v>
      </c>
      <c r="B394" s="232" t="s">
        <v>330</v>
      </c>
      <c r="C394" s="284">
        <v>487.16</v>
      </c>
      <c r="D394" s="243"/>
    </row>
    <row r="395" s="213" customFormat="1" ht="19.9" customHeight="1" spans="1:4">
      <c r="A395" s="232">
        <v>2050802</v>
      </c>
      <c r="B395" s="232" t="s">
        <v>331</v>
      </c>
      <c r="C395" s="284">
        <v>3346.61</v>
      </c>
      <c r="D395" s="243"/>
    </row>
    <row r="396" s="213" customFormat="1" ht="19.9" customHeight="1" spans="1:4">
      <c r="A396" s="232">
        <v>2050803</v>
      </c>
      <c r="B396" s="232" t="s">
        <v>332</v>
      </c>
      <c r="C396" s="284">
        <v>0</v>
      </c>
      <c r="D396" s="243"/>
    </row>
    <row r="397" s="213" customFormat="1" ht="19.9" customHeight="1" spans="1:4">
      <c r="A397" s="232">
        <v>2050804</v>
      </c>
      <c r="B397" s="232" t="s">
        <v>333</v>
      </c>
      <c r="C397" s="284">
        <v>0</v>
      </c>
      <c r="D397" s="243"/>
    </row>
    <row r="398" s="213" customFormat="1" ht="19.9" customHeight="1" spans="1:4">
      <c r="A398" s="232">
        <v>2050899</v>
      </c>
      <c r="B398" s="232" t="s">
        <v>334</v>
      </c>
      <c r="C398" s="284">
        <v>0</v>
      </c>
      <c r="D398" s="243"/>
    </row>
    <row r="399" s="213" customFormat="1" ht="19.9" customHeight="1" spans="1:4">
      <c r="A399" s="280">
        <v>20509</v>
      </c>
      <c r="B399" s="281" t="s">
        <v>335</v>
      </c>
      <c r="C399" s="282">
        <f>SUM(C400:C405)</f>
        <v>6287.69</v>
      </c>
      <c r="D399" s="283"/>
    </row>
    <row r="400" s="213" customFormat="1" ht="19.9" customHeight="1" spans="1:4">
      <c r="A400" s="232">
        <v>2050901</v>
      </c>
      <c r="B400" s="232" t="s">
        <v>336</v>
      </c>
      <c r="C400" s="284">
        <v>857.7</v>
      </c>
      <c r="D400" s="243"/>
    </row>
    <row r="401" s="213" customFormat="1" ht="19.9" customHeight="1" spans="1:4">
      <c r="A401" s="232">
        <v>2050902</v>
      </c>
      <c r="B401" s="232" t="s">
        <v>337</v>
      </c>
      <c r="C401" s="284">
        <v>0</v>
      </c>
      <c r="D401" s="243"/>
    </row>
    <row r="402" s="213" customFormat="1" ht="19.9" customHeight="1" spans="1:4">
      <c r="A402" s="232">
        <v>2050903</v>
      </c>
      <c r="B402" s="232" t="s">
        <v>338</v>
      </c>
      <c r="C402" s="284">
        <v>0</v>
      </c>
      <c r="D402" s="243"/>
    </row>
    <row r="403" s="213" customFormat="1" ht="19.9" customHeight="1" spans="1:4">
      <c r="A403" s="232">
        <v>2050904</v>
      </c>
      <c r="B403" s="232" t="s">
        <v>339</v>
      </c>
      <c r="C403" s="284">
        <v>0</v>
      </c>
      <c r="D403" s="243"/>
    </row>
    <row r="404" s="213" customFormat="1" ht="19.9" customHeight="1" spans="1:4">
      <c r="A404" s="232">
        <v>2050905</v>
      </c>
      <c r="B404" s="232" t="s">
        <v>340</v>
      </c>
      <c r="C404" s="284">
        <v>0</v>
      </c>
      <c r="D404" s="243"/>
    </row>
    <row r="405" s="213" customFormat="1" ht="19.9" customHeight="1" spans="1:4">
      <c r="A405" s="232">
        <v>2050999</v>
      </c>
      <c r="B405" s="232" t="s">
        <v>341</v>
      </c>
      <c r="C405" s="284">
        <v>5429.99</v>
      </c>
      <c r="D405" s="243"/>
    </row>
    <row r="406" s="213" customFormat="1" ht="19.9" customHeight="1" spans="1:4">
      <c r="A406" s="280">
        <v>20599</v>
      </c>
      <c r="B406" s="281" t="s">
        <v>342</v>
      </c>
      <c r="C406" s="282">
        <f>SUM(C407)</f>
        <v>17194.9</v>
      </c>
      <c r="D406" s="283"/>
    </row>
    <row r="407" s="213" customFormat="1" ht="19.9" customHeight="1" spans="1:4">
      <c r="A407" s="232">
        <v>2059999</v>
      </c>
      <c r="B407" s="232" t="s">
        <v>343</v>
      </c>
      <c r="C407" s="284">
        <v>17194.9</v>
      </c>
      <c r="D407" s="243"/>
    </row>
    <row r="408" s="213" customFormat="1" ht="19.9" customHeight="1" spans="1:4">
      <c r="A408" s="277">
        <v>206</v>
      </c>
      <c r="B408" s="224" t="s">
        <v>344</v>
      </c>
      <c r="C408" s="278">
        <f>SUM(C409,C414,C423,C429,C434,C439,C444,C451,C455,C459)</f>
        <v>7072.5</v>
      </c>
      <c r="D408" s="279"/>
    </row>
    <row r="409" s="213" customFormat="1" ht="19.9" customHeight="1" spans="1:4">
      <c r="A409" s="280">
        <v>20601</v>
      </c>
      <c r="B409" s="281" t="s">
        <v>345</v>
      </c>
      <c r="C409" s="282">
        <f>SUM(C410:C413)</f>
        <v>3286.78</v>
      </c>
      <c r="D409" s="283"/>
    </row>
    <row r="410" s="213" customFormat="1" ht="19.9" customHeight="1" spans="1:4">
      <c r="A410" s="232">
        <v>2060101</v>
      </c>
      <c r="B410" s="232" t="s">
        <v>87</v>
      </c>
      <c r="C410" s="284">
        <v>2461.76</v>
      </c>
      <c r="D410" s="243"/>
    </row>
    <row r="411" s="213" customFormat="1" ht="19.9" customHeight="1" spans="1:4">
      <c r="A411" s="232">
        <v>2060102</v>
      </c>
      <c r="B411" s="232" t="s">
        <v>88</v>
      </c>
      <c r="C411" s="284">
        <v>236.15</v>
      </c>
      <c r="D411" s="243"/>
    </row>
    <row r="412" s="213" customFormat="1" ht="19.9" customHeight="1" spans="1:4">
      <c r="A412" s="232">
        <v>2060103</v>
      </c>
      <c r="B412" s="232" t="s">
        <v>89</v>
      </c>
      <c r="C412" s="284">
        <v>0</v>
      </c>
      <c r="D412" s="243"/>
    </row>
    <row r="413" s="213" customFormat="1" ht="19.9" customHeight="1" spans="1:4">
      <c r="A413" s="232">
        <v>2060199</v>
      </c>
      <c r="B413" s="232" t="s">
        <v>346</v>
      </c>
      <c r="C413" s="284">
        <v>588.87</v>
      </c>
      <c r="D413" s="243"/>
    </row>
    <row r="414" s="213" customFormat="1" ht="19.9" customHeight="1" spans="1:4">
      <c r="A414" s="280">
        <v>20602</v>
      </c>
      <c r="B414" s="281" t="s">
        <v>347</v>
      </c>
      <c r="C414" s="282">
        <f>SUM(C415:C422)</f>
        <v>894.77</v>
      </c>
      <c r="D414" s="283"/>
    </row>
    <row r="415" s="213" customFormat="1" ht="19.9" customHeight="1" spans="1:4">
      <c r="A415" s="232">
        <v>2060201</v>
      </c>
      <c r="B415" s="232" t="s">
        <v>348</v>
      </c>
      <c r="C415" s="284">
        <v>0</v>
      </c>
      <c r="D415" s="243"/>
    </row>
    <row r="416" s="213" customFormat="1" ht="19.9" customHeight="1" spans="1:4">
      <c r="A416" s="232">
        <v>2060203</v>
      </c>
      <c r="B416" s="232" t="s">
        <v>349</v>
      </c>
      <c r="C416" s="284">
        <v>0</v>
      </c>
      <c r="D416" s="243"/>
    </row>
    <row r="417" s="213" customFormat="1" ht="19.9" customHeight="1" spans="1:4">
      <c r="A417" s="232">
        <v>2060204</v>
      </c>
      <c r="B417" s="232" t="s">
        <v>350</v>
      </c>
      <c r="C417" s="284">
        <v>0</v>
      </c>
      <c r="D417" s="243"/>
    </row>
    <row r="418" s="213" customFormat="1" ht="19.9" customHeight="1" spans="1:4">
      <c r="A418" s="232">
        <v>2060205</v>
      </c>
      <c r="B418" s="232" t="s">
        <v>351</v>
      </c>
      <c r="C418" s="284">
        <v>0</v>
      </c>
      <c r="D418" s="243"/>
    </row>
    <row r="419" s="213" customFormat="1" ht="19.9" customHeight="1" spans="1:4">
      <c r="A419" s="232">
        <v>2060206</v>
      </c>
      <c r="B419" s="232" t="s">
        <v>352</v>
      </c>
      <c r="C419" s="284">
        <v>80</v>
      </c>
      <c r="D419" s="243"/>
    </row>
    <row r="420" s="213" customFormat="1" ht="19.9" customHeight="1" spans="1:4">
      <c r="A420" s="232">
        <v>2060207</v>
      </c>
      <c r="B420" s="232" t="s">
        <v>353</v>
      </c>
      <c r="C420" s="284">
        <v>0</v>
      </c>
      <c r="D420" s="243"/>
    </row>
    <row r="421" s="213" customFormat="1" ht="19.9" customHeight="1" spans="1:4">
      <c r="A421" s="232">
        <v>2060208</v>
      </c>
      <c r="B421" s="232" t="s">
        <v>354</v>
      </c>
      <c r="C421" s="284">
        <v>487.12</v>
      </c>
      <c r="D421" s="243"/>
    </row>
    <row r="422" s="213" customFormat="1" ht="19.9" customHeight="1" spans="1:4">
      <c r="A422" s="232">
        <v>2060299</v>
      </c>
      <c r="B422" s="232" t="s">
        <v>355</v>
      </c>
      <c r="C422" s="284">
        <v>327.65</v>
      </c>
      <c r="D422" s="243"/>
    </row>
    <row r="423" s="213" customFormat="1" ht="19.9" customHeight="1" spans="1:4">
      <c r="A423" s="280">
        <v>20603</v>
      </c>
      <c r="B423" s="281" t="s">
        <v>356</v>
      </c>
      <c r="C423" s="282">
        <f>SUM(C424:C428)</f>
        <v>1550.02</v>
      </c>
      <c r="D423" s="283"/>
    </row>
    <row r="424" s="213" customFormat="1" ht="19.9" customHeight="1" spans="1:4">
      <c r="A424" s="232">
        <v>2060301</v>
      </c>
      <c r="B424" s="232" t="s">
        <v>348</v>
      </c>
      <c r="C424" s="284">
        <v>0</v>
      </c>
      <c r="D424" s="243"/>
    </row>
    <row r="425" s="213" customFormat="1" ht="19.9" customHeight="1" spans="1:4">
      <c r="A425" s="232">
        <v>2060302</v>
      </c>
      <c r="B425" s="232" t="s">
        <v>357</v>
      </c>
      <c r="C425" s="284">
        <v>472.46</v>
      </c>
      <c r="D425" s="243"/>
    </row>
    <row r="426" s="213" customFormat="1" ht="19.9" customHeight="1" spans="1:4">
      <c r="A426" s="232">
        <v>2060303</v>
      </c>
      <c r="B426" s="232" t="s">
        <v>358</v>
      </c>
      <c r="C426" s="284">
        <v>0</v>
      </c>
      <c r="D426" s="243"/>
    </row>
    <row r="427" s="213" customFormat="1" ht="19.9" customHeight="1" spans="1:4">
      <c r="A427" s="232">
        <v>2060304</v>
      </c>
      <c r="B427" s="232" t="s">
        <v>359</v>
      </c>
      <c r="C427" s="284">
        <v>0</v>
      </c>
      <c r="D427" s="243"/>
    </row>
    <row r="428" s="213" customFormat="1" ht="19.9" customHeight="1" spans="1:4">
      <c r="A428" s="232">
        <v>2060399</v>
      </c>
      <c r="B428" s="232" t="s">
        <v>360</v>
      </c>
      <c r="C428" s="284">
        <v>1077.56</v>
      </c>
      <c r="D428" s="243"/>
    </row>
    <row r="429" s="213" customFormat="1" ht="19.9" customHeight="1" spans="1:4">
      <c r="A429" s="280">
        <v>20604</v>
      </c>
      <c r="B429" s="281" t="s">
        <v>361</v>
      </c>
      <c r="C429" s="282">
        <f>SUM(C430:C433)</f>
        <v>122.35</v>
      </c>
      <c r="D429" s="283"/>
    </row>
    <row r="430" s="213" customFormat="1" ht="19.9" customHeight="1" spans="1:4">
      <c r="A430" s="232">
        <v>2060401</v>
      </c>
      <c r="B430" s="232" t="s">
        <v>348</v>
      </c>
      <c r="C430" s="284">
        <v>0</v>
      </c>
      <c r="D430" s="243"/>
    </row>
    <row r="431" s="213" customFormat="1" ht="19.9" customHeight="1" spans="1:4">
      <c r="A431" s="232">
        <v>2060404</v>
      </c>
      <c r="B431" s="232" t="s">
        <v>362</v>
      </c>
      <c r="C431" s="284">
        <v>22.87</v>
      </c>
      <c r="D431" s="243"/>
    </row>
    <row r="432" s="213" customFormat="1" ht="19.9" customHeight="1" spans="1:4">
      <c r="A432" s="232">
        <v>2060405</v>
      </c>
      <c r="B432" s="232" t="s">
        <v>363</v>
      </c>
      <c r="C432" s="284">
        <v>0</v>
      </c>
      <c r="D432" s="243"/>
    </row>
    <row r="433" s="213" customFormat="1" ht="19.9" customHeight="1" spans="1:4">
      <c r="A433" s="232">
        <v>2060499</v>
      </c>
      <c r="B433" s="232" t="s">
        <v>364</v>
      </c>
      <c r="C433" s="284">
        <v>99.48</v>
      </c>
      <c r="D433" s="243"/>
    </row>
    <row r="434" s="213" customFormat="1" ht="19.9" customHeight="1" spans="1:4">
      <c r="A434" s="280">
        <v>20605</v>
      </c>
      <c r="B434" s="281" t="s">
        <v>365</v>
      </c>
      <c r="C434" s="282">
        <f>SUM(C435:C438)</f>
        <v>0</v>
      </c>
      <c r="D434" s="283"/>
    </row>
    <row r="435" s="213" customFormat="1" ht="19.9" customHeight="1" spans="1:4">
      <c r="A435" s="232">
        <v>2060501</v>
      </c>
      <c r="B435" s="232" t="s">
        <v>348</v>
      </c>
      <c r="C435" s="284">
        <v>0</v>
      </c>
      <c r="D435" s="243"/>
    </row>
    <row r="436" s="213" customFormat="1" ht="19.9" customHeight="1" spans="1:4">
      <c r="A436" s="232">
        <v>2060502</v>
      </c>
      <c r="B436" s="232" t="s">
        <v>366</v>
      </c>
      <c r="C436" s="284">
        <v>0</v>
      </c>
      <c r="D436" s="243"/>
    </row>
    <row r="437" s="213" customFormat="1" ht="19.9" customHeight="1" spans="1:4">
      <c r="A437" s="232">
        <v>2060503</v>
      </c>
      <c r="B437" s="232" t="s">
        <v>367</v>
      </c>
      <c r="C437" s="284">
        <v>0</v>
      </c>
      <c r="D437" s="243"/>
    </row>
    <row r="438" s="213" customFormat="1" ht="19.9" customHeight="1" spans="1:4">
      <c r="A438" s="232">
        <v>2060599</v>
      </c>
      <c r="B438" s="232" t="s">
        <v>368</v>
      </c>
      <c r="C438" s="284">
        <v>0</v>
      </c>
      <c r="D438" s="243"/>
    </row>
    <row r="439" s="213" customFormat="1" ht="19.9" customHeight="1" spans="1:4">
      <c r="A439" s="280">
        <v>20606</v>
      </c>
      <c r="B439" s="281" t="s">
        <v>369</v>
      </c>
      <c r="C439" s="282">
        <f>SUM(C440:C443)</f>
        <v>0</v>
      </c>
      <c r="D439" s="283"/>
    </row>
    <row r="440" s="213" customFormat="1" ht="19.9" customHeight="1" spans="1:4">
      <c r="A440" s="232">
        <v>2060601</v>
      </c>
      <c r="B440" s="232" t="s">
        <v>370</v>
      </c>
      <c r="C440" s="284">
        <v>0</v>
      </c>
      <c r="D440" s="243"/>
    </row>
    <row r="441" s="213" customFormat="1" ht="19.9" customHeight="1" spans="1:4">
      <c r="A441" s="232">
        <v>2060602</v>
      </c>
      <c r="B441" s="232" t="s">
        <v>371</v>
      </c>
      <c r="C441" s="284">
        <v>0</v>
      </c>
      <c r="D441" s="243"/>
    </row>
    <row r="442" s="213" customFormat="1" ht="19.9" customHeight="1" spans="1:4">
      <c r="A442" s="232">
        <v>2060603</v>
      </c>
      <c r="B442" s="232" t="s">
        <v>372</v>
      </c>
      <c r="C442" s="284">
        <v>0</v>
      </c>
      <c r="D442" s="243"/>
    </row>
    <row r="443" s="213" customFormat="1" ht="19.9" customHeight="1" spans="1:4">
      <c r="A443" s="232">
        <v>2060699</v>
      </c>
      <c r="B443" s="232" t="s">
        <v>373</v>
      </c>
      <c r="C443" s="284">
        <v>0</v>
      </c>
      <c r="D443" s="243"/>
    </row>
    <row r="444" s="213" customFormat="1" ht="19.9" customHeight="1" spans="1:4">
      <c r="A444" s="280">
        <v>20607</v>
      </c>
      <c r="B444" s="281" t="s">
        <v>374</v>
      </c>
      <c r="C444" s="282">
        <f>SUM(C445:C450)</f>
        <v>1019.75</v>
      </c>
      <c r="D444" s="283"/>
    </row>
    <row r="445" s="213" customFormat="1" ht="19.9" customHeight="1" spans="1:4">
      <c r="A445" s="232">
        <v>2060701</v>
      </c>
      <c r="B445" s="232" t="s">
        <v>348</v>
      </c>
      <c r="C445" s="284">
        <v>325.33</v>
      </c>
      <c r="D445" s="243"/>
    </row>
    <row r="446" s="213" customFormat="1" ht="19.9" customHeight="1" spans="1:4">
      <c r="A446" s="232">
        <v>2060702</v>
      </c>
      <c r="B446" s="232" t="s">
        <v>375</v>
      </c>
      <c r="C446" s="284">
        <v>50</v>
      </c>
      <c r="D446" s="243"/>
    </row>
    <row r="447" s="213" customFormat="1" ht="19.9" customHeight="1" spans="1:4">
      <c r="A447" s="232">
        <v>2060703</v>
      </c>
      <c r="B447" s="232" t="s">
        <v>376</v>
      </c>
      <c r="C447" s="284">
        <v>0</v>
      </c>
      <c r="D447" s="243"/>
    </row>
    <row r="448" s="213" customFormat="1" ht="19.9" customHeight="1" spans="1:4">
      <c r="A448" s="232">
        <v>2060704</v>
      </c>
      <c r="B448" s="232" t="s">
        <v>377</v>
      </c>
      <c r="C448" s="284">
        <v>0</v>
      </c>
      <c r="D448" s="243"/>
    </row>
    <row r="449" s="213" customFormat="1" ht="19.9" customHeight="1" spans="1:4">
      <c r="A449" s="232">
        <v>2060705</v>
      </c>
      <c r="B449" s="232" t="s">
        <v>378</v>
      </c>
      <c r="C449" s="284">
        <v>22.19</v>
      </c>
      <c r="D449" s="243"/>
    </row>
    <row r="450" s="213" customFormat="1" ht="19.9" customHeight="1" spans="1:4">
      <c r="A450" s="232">
        <v>2060799</v>
      </c>
      <c r="B450" s="232" t="s">
        <v>379</v>
      </c>
      <c r="C450" s="284">
        <v>622.23</v>
      </c>
      <c r="D450" s="243"/>
    </row>
    <row r="451" s="213" customFormat="1" ht="19.9" customHeight="1" spans="1:4">
      <c r="A451" s="280">
        <v>20608</v>
      </c>
      <c r="B451" s="281" t="s">
        <v>380</v>
      </c>
      <c r="C451" s="282">
        <f>SUM(C452:C454)</f>
        <v>4.51</v>
      </c>
      <c r="D451" s="283"/>
    </row>
    <row r="452" s="213" customFormat="1" ht="19.9" customHeight="1" spans="1:4">
      <c r="A452" s="232">
        <v>2060801</v>
      </c>
      <c r="B452" s="232" t="s">
        <v>381</v>
      </c>
      <c r="C452" s="284">
        <v>0</v>
      </c>
      <c r="D452" s="243"/>
    </row>
    <row r="453" s="213" customFormat="1" ht="19.9" customHeight="1" spans="1:4">
      <c r="A453" s="232">
        <v>2060802</v>
      </c>
      <c r="B453" s="232" t="s">
        <v>382</v>
      </c>
      <c r="C453" s="284">
        <v>0</v>
      </c>
      <c r="D453" s="243"/>
    </row>
    <row r="454" s="213" customFormat="1" ht="19.9" customHeight="1" spans="1:4">
      <c r="A454" s="232">
        <v>2060899</v>
      </c>
      <c r="B454" s="232" t="s">
        <v>383</v>
      </c>
      <c r="C454" s="284">
        <v>4.51</v>
      </c>
      <c r="D454" s="243"/>
    </row>
    <row r="455" s="213" customFormat="1" ht="19.9" customHeight="1" spans="1:4">
      <c r="A455" s="280">
        <v>20609</v>
      </c>
      <c r="B455" s="281" t="s">
        <v>384</v>
      </c>
      <c r="C455" s="282">
        <f>SUM(C456:C458)</f>
        <v>0</v>
      </c>
      <c r="D455" s="283"/>
    </row>
    <row r="456" s="213" customFormat="1" ht="19.9" customHeight="1" spans="1:4">
      <c r="A456" s="232">
        <v>2060901</v>
      </c>
      <c r="B456" s="232" t="s">
        <v>385</v>
      </c>
      <c r="C456" s="284">
        <v>0</v>
      </c>
      <c r="D456" s="243"/>
    </row>
    <row r="457" s="213" customFormat="1" ht="19.9" customHeight="1" spans="1:4">
      <c r="A457" s="232">
        <v>2060902</v>
      </c>
      <c r="B457" s="232" t="s">
        <v>386</v>
      </c>
      <c r="C457" s="284">
        <v>0</v>
      </c>
      <c r="D457" s="243"/>
    </row>
    <row r="458" s="213" customFormat="1" ht="19.9" customHeight="1" spans="1:4">
      <c r="A458" s="232">
        <v>2060999</v>
      </c>
      <c r="B458" s="232" t="s">
        <v>387</v>
      </c>
      <c r="C458" s="284">
        <v>0</v>
      </c>
      <c r="D458" s="243"/>
    </row>
    <row r="459" s="213" customFormat="1" ht="19.9" customHeight="1" spans="1:4">
      <c r="A459" s="280">
        <v>20699</v>
      </c>
      <c r="B459" s="281" t="s">
        <v>388</v>
      </c>
      <c r="C459" s="282">
        <f>SUM(C460:C463)</f>
        <v>194.32</v>
      </c>
      <c r="D459" s="283"/>
    </row>
    <row r="460" s="213" customFormat="1" ht="19.9" customHeight="1" spans="1:4">
      <c r="A460" s="232">
        <v>2069901</v>
      </c>
      <c r="B460" s="232" t="s">
        <v>389</v>
      </c>
      <c r="C460" s="284">
        <v>0</v>
      </c>
      <c r="D460" s="243"/>
    </row>
    <row r="461" s="213" customFormat="1" ht="19.9" customHeight="1" spans="1:4">
      <c r="A461" s="232">
        <v>2069902</v>
      </c>
      <c r="B461" s="232" t="s">
        <v>390</v>
      </c>
      <c r="C461" s="284">
        <v>0</v>
      </c>
      <c r="D461" s="243"/>
    </row>
    <row r="462" s="213" customFormat="1" ht="19.9" customHeight="1" spans="1:4">
      <c r="A462" s="232">
        <v>2069903</v>
      </c>
      <c r="B462" s="232" t="s">
        <v>391</v>
      </c>
      <c r="C462" s="284">
        <v>0</v>
      </c>
      <c r="D462" s="243"/>
    </row>
    <row r="463" s="213" customFormat="1" ht="19.9" customHeight="1" spans="1:4">
      <c r="A463" s="232">
        <v>2069999</v>
      </c>
      <c r="B463" s="232" t="s">
        <v>392</v>
      </c>
      <c r="C463" s="284">
        <v>194.32</v>
      </c>
      <c r="D463" s="243"/>
    </row>
    <row r="464" s="213" customFormat="1" ht="19.9" customHeight="1" spans="1:4">
      <c r="A464" s="277">
        <v>207</v>
      </c>
      <c r="B464" s="224" t="s">
        <v>393</v>
      </c>
      <c r="C464" s="278">
        <f>SUM(C465,C481,C489,C500,C509,C517)</f>
        <v>58706.05</v>
      </c>
      <c r="D464" s="279"/>
    </row>
    <row r="465" s="213" customFormat="1" ht="19.9" customHeight="1" spans="1:4">
      <c r="A465" s="280">
        <v>20701</v>
      </c>
      <c r="B465" s="281" t="s">
        <v>394</v>
      </c>
      <c r="C465" s="282">
        <f>SUM(C466:C480)</f>
        <v>37216.59</v>
      </c>
      <c r="D465" s="283"/>
    </row>
    <row r="466" s="213" customFormat="1" ht="19.9" customHeight="1" spans="1:4">
      <c r="A466" s="232">
        <v>2070101</v>
      </c>
      <c r="B466" s="232" t="s">
        <v>87</v>
      </c>
      <c r="C466" s="284">
        <v>11116.6</v>
      </c>
      <c r="D466" s="243"/>
    </row>
    <row r="467" s="213" customFormat="1" ht="19.9" customHeight="1" spans="1:4">
      <c r="A467" s="232">
        <v>2070102</v>
      </c>
      <c r="B467" s="232" t="s">
        <v>88</v>
      </c>
      <c r="C467" s="284">
        <v>1069.4</v>
      </c>
      <c r="D467" s="243"/>
    </row>
    <row r="468" s="213" customFormat="1" ht="19.9" customHeight="1" spans="1:4">
      <c r="A468" s="232">
        <v>2070103</v>
      </c>
      <c r="B468" s="232" t="s">
        <v>89</v>
      </c>
      <c r="C468" s="284">
        <v>3330.14</v>
      </c>
      <c r="D468" s="243"/>
    </row>
    <row r="469" s="213" customFormat="1" ht="19.9" customHeight="1" spans="1:4">
      <c r="A469" s="232">
        <v>2070104</v>
      </c>
      <c r="B469" s="232" t="s">
        <v>395</v>
      </c>
      <c r="C469" s="284">
        <v>534</v>
      </c>
      <c r="D469" s="243"/>
    </row>
    <row r="470" s="213" customFormat="1" ht="19.9" customHeight="1" spans="1:4">
      <c r="A470" s="232">
        <v>2070105</v>
      </c>
      <c r="B470" s="232" t="s">
        <v>396</v>
      </c>
      <c r="C470" s="284">
        <v>75.26</v>
      </c>
      <c r="D470" s="243"/>
    </row>
    <row r="471" s="213" customFormat="1" ht="19.9" customHeight="1" spans="1:4">
      <c r="A471" s="232">
        <v>2070106</v>
      </c>
      <c r="B471" s="232" t="s">
        <v>397</v>
      </c>
      <c r="C471" s="284">
        <v>945.2</v>
      </c>
      <c r="D471" s="243"/>
    </row>
    <row r="472" s="213" customFormat="1" ht="19.9" customHeight="1" spans="1:4">
      <c r="A472" s="232">
        <v>2070107</v>
      </c>
      <c r="B472" s="232" t="s">
        <v>398</v>
      </c>
      <c r="C472" s="284">
        <v>4136.99</v>
      </c>
      <c r="D472" s="243"/>
    </row>
    <row r="473" s="213" customFormat="1" ht="19.9" customHeight="1" spans="1:4">
      <c r="A473" s="232">
        <v>2070108</v>
      </c>
      <c r="B473" s="232" t="s">
        <v>399</v>
      </c>
      <c r="C473" s="284">
        <v>2439.68</v>
      </c>
      <c r="D473" s="243"/>
    </row>
    <row r="474" s="213" customFormat="1" ht="19.9" customHeight="1" spans="1:4">
      <c r="A474" s="232">
        <v>2070109</v>
      </c>
      <c r="B474" s="232" t="s">
        <v>400</v>
      </c>
      <c r="C474" s="284">
        <v>3055.51</v>
      </c>
      <c r="D474" s="243"/>
    </row>
    <row r="475" s="213" customFormat="1" ht="19.9" customHeight="1" spans="1:4">
      <c r="A475" s="232">
        <v>2070110</v>
      </c>
      <c r="B475" s="232" t="s">
        <v>401</v>
      </c>
      <c r="C475" s="284">
        <v>68.62</v>
      </c>
      <c r="D475" s="243"/>
    </row>
    <row r="476" s="213" customFormat="1" ht="19.9" customHeight="1" spans="1:4">
      <c r="A476" s="232">
        <v>2070111</v>
      </c>
      <c r="B476" s="232" t="s">
        <v>402</v>
      </c>
      <c r="C476" s="284">
        <v>3639.31</v>
      </c>
      <c r="D476" s="243"/>
    </row>
    <row r="477" s="213" customFormat="1" ht="19.9" customHeight="1" spans="1:4">
      <c r="A477" s="232">
        <v>2070112</v>
      </c>
      <c r="B477" s="232" t="s">
        <v>403</v>
      </c>
      <c r="C477" s="284">
        <v>11.44</v>
      </c>
      <c r="D477" s="243"/>
    </row>
    <row r="478" s="213" customFormat="1" ht="19.9" customHeight="1" spans="1:4">
      <c r="A478" s="232">
        <v>2070113</v>
      </c>
      <c r="B478" s="232" t="s">
        <v>404</v>
      </c>
      <c r="C478" s="284">
        <v>171.54</v>
      </c>
      <c r="D478" s="243"/>
    </row>
    <row r="479" s="213" customFormat="1" ht="19.9" customHeight="1" spans="1:4">
      <c r="A479" s="232">
        <v>2070114</v>
      </c>
      <c r="B479" s="232" t="s">
        <v>405</v>
      </c>
      <c r="C479" s="284">
        <v>1089.85</v>
      </c>
      <c r="D479" s="243"/>
    </row>
    <row r="480" s="213" customFormat="1" ht="19.9" customHeight="1" spans="1:4">
      <c r="A480" s="232">
        <v>2070199</v>
      </c>
      <c r="B480" s="232" t="s">
        <v>406</v>
      </c>
      <c r="C480" s="284">
        <v>5533.05</v>
      </c>
      <c r="D480" s="243"/>
    </row>
    <row r="481" s="213" customFormat="1" ht="19.9" customHeight="1" spans="1:4">
      <c r="A481" s="280">
        <v>20702</v>
      </c>
      <c r="B481" s="281" t="s">
        <v>407</v>
      </c>
      <c r="C481" s="282">
        <f>SUM(C482:C488)</f>
        <v>556.36</v>
      </c>
      <c r="D481" s="283"/>
    </row>
    <row r="482" s="213" customFormat="1" ht="19.9" customHeight="1" spans="1:4">
      <c r="A482" s="232">
        <v>2070201</v>
      </c>
      <c r="B482" s="232" t="s">
        <v>87</v>
      </c>
      <c r="C482" s="284">
        <v>0</v>
      </c>
      <c r="D482" s="243"/>
    </row>
    <row r="483" s="213" customFormat="1" ht="19.9" customHeight="1" spans="1:4">
      <c r="A483" s="232">
        <v>2070202</v>
      </c>
      <c r="B483" s="232" t="s">
        <v>88</v>
      </c>
      <c r="C483" s="284">
        <v>0</v>
      </c>
      <c r="D483" s="243"/>
    </row>
    <row r="484" s="213" customFormat="1" ht="19.9" customHeight="1" spans="1:4">
      <c r="A484" s="232">
        <v>2070203</v>
      </c>
      <c r="B484" s="232" t="s">
        <v>89</v>
      </c>
      <c r="C484" s="284">
        <v>0</v>
      </c>
      <c r="D484" s="243"/>
    </row>
    <row r="485" s="213" customFormat="1" ht="19.9" customHeight="1" spans="1:4">
      <c r="A485" s="232">
        <v>2070204</v>
      </c>
      <c r="B485" s="232" t="s">
        <v>408</v>
      </c>
      <c r="C485" s="284">
        <v>538.06</v>
      </c>
      <c r="D485" s="243"/>
    </row>
    <row r="486" s="213" customFormat="1" ht="19.9" customHeight="1" spans="1:4">
      <c r="A486" s="232">
        <v>2070205</v>
      </c>
      <c r="B486" s="232" t="s">
        <v>409</v>
      </c>
      <c r="C486" s="284">
        <v>0</v>
      </c>
      <c r="D486" s="243"/>
    </row>
    <row r="487" s="213" customFormat="1" ht="19.9" customHeight="1" spans="1:4">
      <c r="A487" s="232">
        <v>2070206</v>
      </c>
      <c r="B487" s="232" t="s">
        <v>410</v>
      </c>
      <c r="C487" s="284">
        <v>0</v>
      </c>
      <c r="D487" s="243"/>
    </row>
    <row r="488" s="213" customFormat="1" ht="19.9" customHeight="1" spans="1:4">
      <c r="A488" s="232">
        <v>2070299</v>
      </c>
      <c r="B488" s="232" t="s">
        <v>411</v>
      </c>
      <c r="C488" s="284">
        <v>18.3</v>
      </c>
      <c r="D488" s="243"/>
    </row>
    <row r="489" s="213" customFormat="1" ht="19.9" customHeight="1" spans="1:4">
      <c r="A489" s="280">
        <v>20703</v>
      </c>
      <c r="B489" s="281" t="s">
        <v>412</v>
      </c>
      <c r="C489" s="282">
        <f>SUM(C490:C499)</f>
        <v>244.45</v>
      </c>
      <c r="D489" s="283"/>
    </row>
    <row r="490" s="213" customFormat="1" ht="19.9" customHeight="1" spans="1:4">
      <c r="A490" s="232">
        <v>2070301</v>
      </c>
      <c r="B490" s="232" t="s">
        <v>87</v>
      </c>
      <c r="C490" s="284">
        <v>0</v>
      </c>
      <c r="D490" s="243"/>
    </row>
    <row r="491" s="213" customFormat="1" ht="19.9" customHeight="1" spans="1:4">
      <c r="A491" s="232">
        <v>2070302</v>
      </c>
      <c r="B491" s="232" t="s">
        <v>88</v>
      </c>
      <c r="C491" s="284">
        <v>0</v>
      </c>
      <c r="D491" s="243"/>
    </row>
    <row r="492" s="213" customFormat="1" ht="19.9" customHeight="1" spans="1:4">
      <c r="A492" s="232">
        <v>2070303</v>
      </c>
      <c r="B492" s="232" t="s">
        <v>89</v>
      </c>
      <c r="C492" s="284">
        <v>0</v>
      </c>
      <c r="D492" s="243"/>
    </row>
    <row r="493" s="213" customFormat="1" ht="19.9" customHeight="1" spans="1:4">
      <c r="A493" s="232">
        <v>2070304</v>
      </c>
      <c r="B493" s="232" t="s">
        <v>413</v>
      </c>
      <c r="C493" s="284">
        <v>0</v>
      </c>
      <c r="D493" s="243"/>
    </row>
    <row r="494" s="213" customFormat="1" ht="19.9" customHeight="1" spans="1:4">
      <c r="A494" s="232">
        <v>2070305</v>
      </c>
      <c r="B494" s="232" t="s">
        <v>414</v>
      </c>
      <c r="C494" s="284">
        <v>0</v>
      </c>
      <c r="D494" s="243"/>
    </row>
    <row r="495" s="213" customFormat="1" ht="19.9" customHeight="1" spans="1:4">
      <c r="A495" s="232">
        <v>2070306</v>
      </c>
      <c r="B495" s="232" t="s">
        <v>415</v>
      </c>
      <c r="C495" s="284">
        <v>26</v>
      </c>
      <c r="D495" s="243"/>
    </row>
    <row r="496" s="213" customFormat="1" ht="19.9" customHeight="1" spans="1:4">
      <c r="A496" s="232">
        <v>2070307</v>
      </c>
      <c r="B496" s="232" t="s">
        <v>416</v>
      </c>
      <c r="C496" s="284">
        <v>0</v>
      </c>
      <c r="D496" s="243"/>
    </row>
    <row r="497" s="213" customFormat="1" ht="19.9" customHeight="1" spans="1:4">
      <c r="A497" s="232">
        <v>2070308</v>
      </c>
      <c r="B497" s="232" t="s">
        <v>417</v>
      </c>
      <c r="C497" s="284">
        <v>51.07</v>
      </c>
      <c r="D497" s="243"/>
    </row>
    <row r="498" s="213" customFormat="1" ht="19.9" customHeight="1" spans="1:4">
      <c r="A498" s="232">
        <v>2070309</v>
      </c>
      <c r="B498" s="232" t="s">
        <v>418</v>
      </c>
      <c r="C498" s="284">
        <v>0</v>
      </c>
      <c r="D498" s="243"/>
    </row>
    <row r="499" s="213" customFormat="1" ht="19.9" customHeight="1" spans="1:4">
      <c r="A499" s="232">
        <v>2070399</v>
      </c>
      <c r="B499" s="232" t="s">
        <v>419</v>
      </c>
      <c r="C499" s="284">
        <v>167.38</v>
      </c>
      <c r="D499" s="243"/>
    </row>
    <row r="500" s="213" customFormat="1" ht="19.9" customHeight="1" spans="1:4">
      <c r="A500" s="280">
        <v>20706</v>
      </c>
      <c r="B500" s="281" t="s">
        <v>420</v>
      </c>
      <c r="C500" s="282">
        <f>SUM(C501:C508)</f>
        <v>8641.37</v>
      </c>
      <c r="D500" s="283"/>
    </row>
    <row r="501" s="213" customFormat="1" ht="19.9" customHeight="1" spans="1:4">
      <c r="A501" s="232">
        <v>2070601</v>
      </c>
      <c r="B501" s="232" t="s">
        <v>87</v>
      </c>
      <c r="C501" s="284">
        <v>553.57</v>
      </c>
      <c r="D501" s="243"/>
    </row>
    <row r="502" s="213" customFormat="1" ht="19.9" customHeight="1" spans="1:4">
      <c r="A502" s="232">
        <v>2070602</v>
      </c>
      <c r="B502" s="232" t="s">
        <v>88</v>
      </c>
      <c r="C502" s="284">
        <v>471.16</v>
      </c>
      <c r="D502" s="243"/>
    </row>
    <row r="503" s="213" customFormat="1" ht="19.9" customHeight="1" spans="1:4">
      <c r="A503" s="232">
        <v>2070603</v>
      </c>
      <c r="B503" s="232" t="s">
        <v>89</v>
      </c>
      <c r="C503" s="284">
        <v>0</v>
      </c>
      <c r="D503" s="243"/>
    </row>
    <row r="504" s="213" customFormat="1" ht="19.9" customHeight="1" spans="1:4">
      <c r="A504" s="232">
        <v>2070604</v>
      </c>
      <c r="B504" s="232" t="s">
        <v>421</v>
      </c>
      <c r="C504" s="284">
        <v>27.68</v>
      </c>
      <c r="D504" s="243"/>
    </row>
    <row r="505" s="213" customFormat="1" ht="19.9" customHeight="1" spans="1:4">
      <c r="A505" s="232">
        <v>2070605</v>
      </c>
      <c r="B505" s="232" t="s">
        <v>422</v>
      </c>
      <c r="C505" s="284">
        <v>222.93</v>
      </c>
      <c r="D505" s="243"/>
    </row>
    <row r="506" s="213" customFormat="1" ht="19.9" customHeight="1" spans="1:4">
      <c r="A506" s="232">
        <v>2070606</v>
      </c>
      <c r="B506" s="232" t="s">
        <v>423</v>
      </c>
      <c r="C506" s="284">
        <v>0</v>
      </c>
      <c r="D506" s="243"/>
    </row>
    <row r="507" s="213" customFormat="1" ht="19.9" customHeight="1" spans="1:4">
      <c r="A507" s="232">
        <v>2070607</v>
      </c>
      <c r="B507" s="232" t="s">
        <v>424</v>
      </c>
      <c r="C507" s="284">
        <v>7298.67</v>
      </c>
      <c r="D507" s="243"/>
    </row>
    <row r="508" s="213" customFormat="1" ht="19.9" customHeight="1" spans="1:4">
      <c r="A508" s="232">
        <v>2070699</v>
      </c>
      <c r="B508" s="232" t="s">
        <v>425</v>
      </c>
      <c r="C508" s="284">
        <v>67.36</v>
      </c>
      <c r="D508" s="243"/>
    </row>
    <row r="509" s="213" customFormat="1" ht="19.9" customHeight="1" spans="1:4">
      <c r="A509" s="280">
        <v>20708</v>
      </c>
      <c r="B509" s="281" t="s">
        <v>426</v>
      </c>
      <c r="C509" s="282">
        <f>SUM(C510:C516)</f>
        <v>10733.54</v>
      </c>
      <c r="D509" s="283"/>
    </row>
    <row r="510" s="213" customFormat="1" ht="19.9" customHeight="1" spans="1:4">
      <c r="A510" s="232">
        <v>2070801</v>
      </c>
      <c r="B510" s="232" t="s">
        <v>87</v>
      </c>
      <c r="C510" s="284">
        <v>4491.66</v>
      </c>
      <c r="D510" s="243"/>
    </row>
    <row r="511" s="213" customFormat="1" ht="19.9" customHeight="1" spans="1:4">
      <c r="A511" s="232">
        <v>2070802</v>
      </c>
      <c r="B511" s="232" t="s">
        <v>88</v>
      </c>
      <c r="C511" s="284">
        <v>0</v>
      </c>
      <c r="D511" s="243"/>
    </row>
    <row r="512" s="213" customFormat="1" ht="19.9" customHeight="1" spans="1:4">
      <c r="A512" s="232">
        <v>2070803</v>
      </c>
      <c r="B512" s="232" t="s">
        <v>89</v>
      </c>
      <c r="C512" s="284">
        <v>0</v>
      </c>
      <c r="D512" s="243"/>
    </row>
    <row r="513" s="213" customFormat="1" ht="19.9" customHeight="1" spans="1:4">
      <c r="A513" s="232">
        <v>2070806</v>
      </c>
      <c r="B513" s="232" t="s">
        <v>427</v>
      </c>
      <c r="C513" s="284">
        <v>0</v>
      </c>
      <c r="D513" s="243"/>
    </row>
    <row r="514" s="213" customFormat="1" ht="19.9" customHeight="1" spans="1:4">
      <c r="A514" s="232">
        <v>2070807</v>
      </c>
      <c r="B514" s="232" t="s">
        <v>428</v>
      </c>
      <c r="C514" s="284">
        <v>0</v>
      </c>
      <c r="D514" s="243"/>
    </row>
    <row r="515" s="213" customFormat="1" ht="19.9" customHeight="1" spans="1:4">
      <c r="A515" s="232">
        <v>2070808</v>
      </c>
      <c r="B515" s="232" t="s">
        <v>429</v>
      </c>
      <c r="C515" s="284">
        <v>4253.89</v>
      </c>
      <c r="D515" s="243"/>
    </row>
    <row r="516" s="213" customFormat="1" ht="19.9" customHeight="1" spans="1:4">
      <c r="A516" s="232">
        <v>2070899</v>
      </c>
      <c r="B516" s="232" t="s">
        <v>430</v>
      </c>
      <c r="C516" s="284">
        <v>1987.99</v>
      </c>
      <c r="D516" s="243"/>
    </row>
    <row r="517" s="213" customFormat="1" ht="19.9" customHeight="1" spans="1:4">
      <c r="A517" s="280">
        <v>20799</v>
      </c>
      <c r="B517" s="281" t="s">
        <v>431</v>
      </c>
      <c r="C517" s="282">
        <f>SUM(C518:C520)</f>
        <v>1313.74</v>
      </c>
      <c r="D517" s="283"/>
    </row>
    <row r="518" s="213" customFormat="1" ht="19.9" customHeight="1" spans="1:4">
      <c r="A518" s="232">
        <v>2079902</v>
      </c>
      <c r="B518" s="232" t="s">
        <v>432</v>
      </c>
      <c r="C518" s="284">
        <v>67.03</v>
      </c>
      <c r="D518" s="243"/>
    </row>
    <row r="519" s="213" customFormat="1" ht="19.9" customHeight="1" spans="1:4">
      <c r="A519" s="232">
        <v>2079903</v>
      </c>
      <c r="B519" s="232" t="s">
        <v>433</v>
      </c>
      <c r="C519" s="284">
        <v>0</v>
      </c>
      <c r="D519" s="243"/>
    </row>
    <row r="520" s="213" customFormat="1" ht="19.9" customHeight="1" spans="1:4">
      <c r="A520" s="232">
        <v>2079999</v>
      </c>
      <c r="B520" s="232" t="s">
        <v>434</v>
      </c>
      <c r="C520" s="284">
        <v>1246.71</v>
      </c>
      <c r="D520" s="243"/>
    </row>
    <row r="521" s="213" customFormat="1" ht="19.9" customHeight="1" spans="1:4">
      <c r="A521" s="277">
        <v>208</v>
      </c>
      <c r="B521" s="224" t="s">
        <v>435</v>
      </c>
      <c r="C521" s="278">
        <f>SUM(C522,C541,C549,C551,C560,C564,C574,C583,C590,C598,C607,C613,C616,C619,C622,C625,C628,C632,C636,C644,C647)</f>
        <v>220814.41</v>
      </c>
      <c r="D521" s="279"/>
    </row>
    <row r="522" s="213" customFormat="1" ht="19.9" customHeight="1" spans="1:4">
      <c r="A522" s="280">
        <v>20801</v>
      </c>
      <c r="B522" s="281" t="s">
        <v>436</v>
      </c>
      <c r="C522" s="282">
        <f>SUM(C523:C540)</f>
        <v>20185.65</v>
      </c>
      <c r="D522" s="283"/>
    </row>
    <row r="523" s="213" customFormat="1" ht="19.9" customHeight="1" spans="1:4">
      <c r="A523" s="232">
        <v>2080101</v>
      </c>
      <c r="B523" s="232" t="s">
        <v>87</v>
      </c>
      <c r="C523" s="284">
        <v>8843.34</v>
      </c>
      <c r="D523" s="243"/>
    </row>
    <row r="524" s="213" customFormat="1" ht="19.9" customHeight="1" spans="1:4">
      <c r="A524" s="232">
        <v>2080102</v>
      </c>
      <c r="B524" s="232" t="s">
        <v>88</v>
      </c>
      <c r="C524" s="284">
        <v>760.34</v>
      </c>
      <c r="D524" s="243"/>
    </row>
    <row r="525" s="213" customFormat="1" ht="19.9" customHeight="1" spans="1:4">
      <c r="A525" s="232">
        <v>2080103</v>
      </c>
      <c r="B525" s="232" t="s">
        <v>89</v>
      </c>
      <c r="C525" s="284">
        <v>50.89</v>
      </c>
      <c r="D525" s="243"/>
    </row>
    <row r="526" s="213" customFormat="1" ht="19.9" customHeight="1" spans="1:4">
      <c r="A526" s="232">
        <v>2080104</v>
      </c>
      <c r="B526" s="232" t="s">
        <v>437</v>
      </c>
      <c r="C526" s="284">
        <v>4114.85</v>
      </c>
      <c r="D526" s="243"/>
    </row>
    <row r="527" s="213" customFormat="1" ht="19.9" customHeight="1" spans="1:4">
      <c r="A527" s="232">
        <v>2080105</v>
      </c>
      <c r="B527" s="232" t="s">
        <v>438</v>
      </c>
      <c r="C527" s="284">
        <v>54.8</v>
      </c>
      <c r="D527" s="243"/>
    </row>
    <row r="528" s="213" customFormat="1" ht="19.9" customHeight="1" spans="1:4">
      <c r="A528" s="232">
        <v>2080106</v>
      </c>
      <c r="B528" s="232" t="s">
        <v>439</v>
      </c>
      <c r="C528" s="284">
        <v>476.92</v>
      </c>
      <c r="D528" s="243"/>
    </row>
    <row r="529" s="213" customFormat="1" ht="19.9" customHeight="1" spans="1:4">
      <c r="A529" s="232">
        <v>2080107</v>
      </c>
      <c r="B529" s="232" t="s">
        <v>440</v>
      </c>
      <c r="C529" s="284">
        <v>240.11</v>
      </c>
      <c r="D529" s="243"/>
    </row>
    <row r="530" s="213" customFormat="1" ht="19.9" customHeight="1" spans="1:4">
      <c r="A530" s="232">
        <v>2080108</v>
      </c>
      <c r="B530" s="232" t="s">
        <v>127</v>
      </c>
      <c r="C530" s="284">
        <v>0</v>
      </c>
      <c r="D530" s="243"/>
    </row>
    <row r="531" s="213" customFormat="1" ht="19.9" customHeight="1" spans="1:4">
      <c r="A531" s="232">
        <v>2080109</v>
      </c>
      <c r="B531" s="232" t="s">
        <v>441</v>
      </c>
      <c r="C531" s="284">
        <v>66.64</v>
      </c>
      <c r="D531" s="243"/>
    </row>
    <row r="532" s="213" customFormat="1" ht="19.9" customHeight="1" spans="1:4">
      <c r="A532" s="232">
        <v>2080110</v>
      </c>
      <c r="B532" s="232" t="s">
        <v>442</v>
      </c>
      <c r="C532" s="284">
        <v>0</v>
      </c>
      <c r="D532" s="243"/>
    </row>
    <row r="533" s="213" customFormat="1" ht="19.9" customHeight="1" spans="1:4">
      <c r="A533" s="232">
        <v>2080111</v>
      </c>
      <c r="B533" s="232" t="s">
        <v>443</v>
      </c>
      <c r="C533" s="284">
        <v>6.86</v>
      </c>
      <c r="D533" s="243"/>
    </row>
    <row r="534" s="213" customFormat="1" ht="19.9" customHeight="1" spans="1:4">
      <c r="A534" s="232">
        <v>2080112</v>
      </c>
      <c r="B534" s="232" t="s">
        <v>444</v>
      </c>
      <c r="C534" s="284">
        <v>10</v>
      </c>
      <c r="D534" s="243"/>
    </row>
    <row r="535" s="213" customFormat="1" ht="19.9" customHeight="1" spans="1:4">
      <c r="A535" s="232">
        <v>2080113</v>
      </c>
      <c r="B535" s="232" t="s">
        <v>445</v>
      </c>
      <c r="C535" s="284">
        <v>0</v>
      </c>
      <c r="D535" s="243"/>
    </row>
    <row r="536" s="213" customFormat="1" ht="19.9" customHeight="1" spans="1:4">
      <c r="A536" s="232">
        <v>2080114</v>
      </c>
      <c r="B536" s="232" t="s">
        <v>446</v>
      </c>
      <c r="C536" s="284">
        <v>0</v>
      </c>
      <c r="D536" s="243"/>
    </row>
    <row r="537" s="213" customFormat="1" ht="19.9" customHeight="1" spans="1:4">
      <c r="A537" s="232">
        <v>2080115</v>
      </c>
      <c r="B537" s="232" t="s">
        <v>447</v>
      </c>
      <c r="C537" s="284">
        <v>0</v>
      </c>
      <c r="D537" s="243"/>
    </row>
    <row r="538" s="213" customFormat="1" ht="19.9" customHeight="1" spans="1:4">
      <c r="A538" s="232">
        <v>2080116</v>
      </c>
      <c r="B538" s="232" t="s">
        <v>448</v>
      </c>
      <c r="C538" s="284">
        <v>198.54</v>
      </c>
      <c r="D538" s="243"/>
    </row>
    <row r="539" s="213" customFormat="1" ht="19.9" customHeight="1" spans="1:4">
      <c r="A539" s="232">
        <v>2080150</v>
      </c>
      <c r="B539" s="232" t="s">
        <v>96</v>
      </c>
      <c r="C539" s="284">
        <v>0</v>
      </c>
      <c r="D539" s="243"/>
    </row>
    <row r="540" s="213" customFormat="1" ht="19.9" customHeight="1" spans="1:4">
      <c r="A540" s="232">
        <v>2080199</v>
      </c>
      <c r="B540" s="232" t="s">
        <v>449</v>
      </c>
      <c r="C540" s="284">
        <v>5362.36</v>
      </c>
      <c r="D540" s="243"/>
    </row>
    <row r="541" s="213" customFormat="1" ht="19.9" customHeight="1" spans="1:4">
      <c r="A541" s="280">
        <v>20802</v>
      </c>
      <c r="B541" s="281" t="s">
        <v>450</v>
      </c>
      <c r="C541" s="282">
        <f>SUM(C542:C548)</f>
        <v>13013.29</v>
      </c>
      <c r="D541" s="283"/>
    </row>
    <row r="542" s="213" customFormat="1" ht="19.9" customHeight="1" spans="1:4">
      <c r="A542" s="232">
        <v>2080201</v>
      </c>
      <c r="B542" s="232" t="s">
        <v>87</v>
      </c>
      <c r="C542" s="284">
        <v>5871.02</v>
      </c>
      <c r="D542" s="243"/>
    </row>
    <row r="543" s="213" customFormat="1" ht="19.9" customHeight="1" spans="1:4">
      <c r="A543" s="232">
        <v>2080202</v>
      </c>
      <c r="B543" s="232" t="s">
        <v>88</v>
      </c>
      <c r="C543" s="284">
        <v>2826.85</v>
      </c>
      <c r="D543" s="243"/>
    </row>
    <row r="544" s="213" customFormat="1" ht="19.9" customHeight="1" spans="1:4">
      <c r="A544" s="232">
        <v>2080203</v>
      </c>
      <c r="B544" s="232" t="s">
        <v>89</v>
      </c>
      <c r="C544" s="284">
        <v>102.65</v>
      </c>
      <c r="D544" s="243"/>
    </row>
    <row r="545" s="213" customFormat="1" ht="19.9" customHeight="1" spans="1:4">
      <c r="A545" s="232">
        <v>2080206</v>
      </c>
      <c r="B545" s="232" t="s">
        <v>451</v>
      </c>
      <c r="C545" s="284">
        <v>0</v>
      </c>
      <c r="D545" s="243"/>
    </row>
    <row r="546" s="213" customFormat="1" ht="19.9" customHeight="1" spans="1:4">
      <c r="A546" s="232">
        <v>2080207</v>
      </c>
      <c r="B546" s="232" t="s">
        <v>452</v>
      </c>
      <c r="C546" s="284">
        <v>5.72</v>
      </c>
      <c r="D546" s="243"/>
    </row>
    <row r="547" s="213" customFormat="1" ht="19.9" customHeight="1" spans="1:4">
      <c r="A547" s="232">
        <v>2080208</v>
      </c>
      <c r="B547" s="232" t="s">
        <v>453</v>
      </c>
      <c r="C547" s="284">
        <v>794.97</v>
      </c>
      <c r="D547" s="243"/>
    </row>
    <row r="548" s="213" customFormat="1" ht="19.9" customHeight="1" spans="1:4">
      <c r="A548" s="232">
        <v>2080299</v>
      </c>
      <c r="B548" s="232" t="s">
        <v>454</v>
      </c>
      <c r="C548" s="284">
        <v>3412.08</v>
      </c>
      <c r="D548" s="243"/>
    </row>
    <row r="549" s="213" customFormat="1" ht="19.9" customHeight="1" spans="1:4">
      <c r="A549" s="280">
        <v>20804</v>
      </c>
      <c r="B549" s="281" t="s">
        <v>455</v>
      </c>
      <c r="C549" s="282">
        <f>C550</f>
        <v>0</v>
      </c>
      <c r="D549" s="283"/>
    </row>
    <row r="550" s="213" customFormat="1" ht="19.9" customHeight="1" spans="1:4">
      <c r="A550" s="232">
        <v>2080402</v>
      </c>
      <c r="B550" s="232" t="s">
        <v>456</v>
      </c>
      <c r="C550" s="284">
        <v>0</v>
      </c>
      <c r="D550" s="243"/>
    </row>
    <row r="551" s="213" customFormat="1" ht="19.9" customHeight="1" spans="1:4">
      <c r="A551" s="280">
        <v>20805</v>
      </c>
      <c r="B551" s="281" t="s">
        <v>457</v>
      </c>
      <c r="C551" s="282">
        <f>SUM(C552:C559)</f>
        <v>106339.47</v>
      </c>
      <c r="D551" s="283"/>
    </row>
    <row r="552" s="213" customFormat="1" ht="19.9" customHeight="1" spans="1:4">
      <c r="A552" s="232">
        <v>2080501</v>
      </c>
      <c r="B552" s="232" t="s">
        <v>458</v>
      </c>
      <c r="C552" s="284">
        <v>792.12</v>
      </c>
      <c r="D552" s="243"/>
    </row>
    <row r="553" s="213" customFormat="1" ht="19.9" customHeight="1" spans="1:4">
      <c r="A553" s="232">
        <v>2080502</v>
      </c>
      <c r="B553" s="232" t="s">
        <v>459</v>
      </c>
      <c r="C553" s="284">
        <v>288.98</v>
      </c>
      <c r="D553" s="243"/>
    </row>
    <row r="554" s="213" customFormat="1" ht="19.9" customHeight="1" spans="1:4">
      <c r="A554" s="232">
        <v>2080503</v>
      </c>
      <c r="B554" s="232" t="s">
        <v>460</v>
      </c>
      <c r="C554" s="284">
        <v>304.92</v>
      </c>
      <c r="D554" s="243"/>
    </row>
    <row r="555" s="213" customFormat="1" ht="19.9" customHeight="1" spans="1:4">
      <c r="A555" s="232">
        <v>2080505</v>
      </c>
      <c r="B555" s="232" t="s">
        <v>461</v>
      </c>
      <c r="C555" s="284">
        <v>95170.27</v>
      </c>
      <c r="D555" s="243"/>
    </row>
    <row r="556" s="213" customFormat="1" ht="19.9" customHeight="1" spans="1:4">
      <c r="A556" s="232">
        <v>2080506</v>
      </c>
      <c r="B556" s="232" t="s">
        <v>462</v>
      </c>
      <c r="C556" s="284">
        <v>2937.48</v>
      </c>
      <c r="D556" s="243"/>
    </row>
    <row r="557" s="213" customFormat="1" ht="19.9" customHeight="1" spans="1:4">
      <c r="A557" s="232">
        <v>2080507</v>
      </c>
      <c r="B557" s="232" t="s">
        <v>463</v>
      </c>
      <c r="C557" s="284">
        <v>4897.5</v>
      </c>
      <c r="D557" s="243"/>
    </row>
    <row r="558" s="213" customFormat="1" ht="19.9" customHeight="1" spans="1:4">
      <c r="A558" s="232">
        <v>2080508</v>
      </c>
      <c r="B558" s="232" t="s">
        <v>464</v>
      </c>
      <c r="C558" s="284">
        <v>960</v>
      </c>
      <c r="D558" s="243"/>
    </row>
    <row r="559" s="213" customFormat="1" ht="19.9" customHeight="1" spans="1:4">
      <c r="A559" s="232">
        <v>2080599</v>
      </c>
      <c r="B559" s="232" t="s">
        <v>465</v>
      </c>
      <c r="C559" s="284">
        <v>988.2</v>
      </c>
      <c r="D559" s="243"/>
    </row>
    <row r="560" s="213" customFormat="1" ht="19.9" customHeight="1" spans="1:4">
      <c r="A560" s="280">
        <v>20806</v>
      </c>
      <c r="B560" s="281" t="s">
        <v>466</v>
      </c>
      <c r="C560" s="282">
        <f>SUM(C561:C563)</f>
        <v>0</v>
      </c>
      <c r="D560" s="283"/>
    </row>
    <row r="561" s="213" customFormat="1" ht="19.9" customHeight="1" spans="1:4">
      <c r="A561" s="232">
        <v>2080601</v>
      </c>
      <c r="B561" s="232" t="s">
        <v>467</v>
      </c>
      <c r="C561" s="284">
        <v>0</v>
      </c>
      <c r="D561" s="243"/>
    </row>
    <row r="562" s="213" customFormat="1" ht="19.9" customHeight="1" spans="1:4">
      <c r="A562" s="232">
        <v>2080602</v>
      </c>
      <c r="B562" s="232" t="s">
        <v>468</v>
      </c>
      <c r="C562" s="284">
        <v>0</v>
      </c>
      <c r="D562" s="243"/>
    </row>
    <row r="563" s="213" customFormat="1" ht="19.9" customHeight="1" spans="1:4">
      <c r="A563" s="232">
        <v>2080699</v>
      </c>
      <c r="B563" s="232" t="s">
        <v>469</v>
      </c>
      <c r="C563" s="284">
        <v>0</v>
      </c>
      <c r="D563" s="243"/>
    </row>
    <row r="564" s="213" customFormat="1" ht="19.9" customHeight="1" spans="1:4">
      <c r="A564" s="280">
        <v>20807</v>
      </c>
      <c r="B564" s="281" t="s">
        <v>470</v>
      </c>
      <c r="C564" s="282">
        <f>SUM(C565:C573)</f>
        <v>21244.67</v>
      </c>
      <c r="D564" s="283"/>
    </row>
    <row r="565" s="213" customFormat="1" ht="19.9" customHeight="1" spans="1:4">
      <c r="A565" s="232">
        <v>2080701</v>
      </c>
      <c r="B565" s="232" t="s">
        <v>471</v>
      </c>
      <c r="C565" s="284">
        <v>2000</v>
      </c>
      <c r="D565" s="243"/>
    </row>
    <row r="566" s="213" customFormat="1" ht="19.9" customHeight="1" spans="1:4">
      <c r="A566" s="232">
        <v>2080702</v>
      </c>
      <c r="B566" s="232" t="s">
        <v>472</v>
      </c>
      <c r="C566" s="284">
        <v>263.37</v>
      </c>
      <c r="D566" s="243"/>
    </row>
    <row r="567" s="213" customFormat="1" ht="19.9" customHeight="1" spans="1:4">
      <c r="A567" s="232">
        <v>2080704</v>
      </c>
      <c r="B567" s="232" t="s">
        <v>473</v>
      </c>
      <c r="C567" s="284">
        <v>0</v>
      </c>
      <c r="D567" s="243"/>
    </row>
    <row r="568" s="213" customFormat="1" ht="19.9" customHeight="1" spans="1:4">
      <c r="A568" s="232">
        <v>2080705</v>
      </c>
      <c r="B568" s="232" t="s">
        <v>474</v>
      </c>
      <c r="C568" s="284">
        <v>7827.12</v>
      </c>
      <c r="D568" s="243"/>
    </row>
    <row r="569" s="213" customFormat="1" ht="19.9" customHeight="1" spans="1:4">
      <c r="A569" s="232">
        <v>2080709</v>
      </c>
      <c r="B569" s="232" t="s">
        <v>475</v>
      </c>
      <c r="C569" s="284">
        <v>0</v>
      </c>
      <c r="D569" s="243"/>
    </row>
    <row r="570" s="213" customFormat="1" ht="19.9" customHeight="1" spans="1:4">
      <c r="A570" s="232">
        <v>2080711</v>
      </c>
      <c r="B570" s="232" t="s">
        <v>476</v>
      </c>
      <c r="C570" s="284">
        <v>961.17</v>
      </c>
      <c r="D570" s="243"/>
    </row>
    <row r="571" s="213" customFormat="1" ht="19.9" customHeight="1" spans="1:4">
      <c r="A571" s="232">
        <v>2080712</v>
      </c>
      <c r="B571" s="232" t="s">
        <v>477</v>
      </c>
      <c r="C571" s="284">
        <v>0</v>
      </c>
      <c r="D571" s="243"/>
    </row>
    <row r="572" s="213" customFormat="1" ht="19.9" customHeight="1" spans="1:4">
      <c r="A572" s="232">
        <v>2080713</v>
      </c>
      <c r="B572" s="232" t="s">
        <v>478</v>
      </c>
      <c r="C572" s="284">
        <v>24.39</v>
      </c>
      <c r="D572" s="243"/>
    </row>
    <row r="573" s="213" customFormat="1" ht="19.9" customHeight="1" spans="1:4">
      <c r="A573" s="232">
        <v>2080799</v>
      </c>
      <c r="B573" s="232" t="s">
        <v>479</v>
      </c>
      <c r="C573" s="284">
        <v>10168.62</v>
      </c>
      <c r="D573" s="243"/>
    </row>
    <row r="574" s="213" customFormat="1" ht="19.9" customHeight="1" spans="1:4">
      <c r="A574" s="280">
        <v>20808</v>
      </c>
      <c r="B574" s="281" t="s">
        <v>480</v>
      </c>
      <c r="C574" s="282">
        <f>SUM(C575:C582)</f>
        <v>3211.26</v>
      </c>
      <c r="D574" s="283"/>
    </row>
    <row r="575" s="213" customFormat="1" ht="19.9" customHeight="1" spans="1:4">
      <c r="A575" s="232">
        <v>2080801</v>
      </c>
      <c r="B575" s="232" t="s">
        <v>481</v>
      </c>
      <c r="C575" s="284">
        <v>2397.6</v>
      </c>
      <c r="D575" s="243"/>
    </row>
    <row r="576" s="213" customFormat="1" ht="19.9" customHeight="1" spans="1:4">
      <c r="A576" s="232">
        <v>2080802</v>
      </c>
      <c r="B576" s="232" t="s">
        <v>482</v>
      </c>
      <c r="C576" s="284">
        <v>34.31</v>
      </c>
      <c r="D576" s="243"/>
    </row>
    <row r="577" s="213" customFormat="1" ht="19.9" customHeight="1" spans="1:4">
      <c r="A577" s="232">
        <v>2080803</v>
      </c>
      <c r="B577" s="232" t="s">
        <v>483</v>
      </c>
      <c r="C577" s="284">
        <v>8.97</v>
      </c>
      <c r="D577" s="243"/>
    </row>
    <row r="578" s="213" customFormat="1" ht="19.9" customHeight="1" spans="1:4">
      <c r="A578" s="232">
        <v>2080805</v>
      </c>
      <c r="B578" s="232" t="s">
        <v>484</v>
      </c>
      <c r="C578" s="284">
        <v>308.3</v>
      </c>
      <c r="D578" s="243"/>
    </row>
    <row r="579" s="213" customFormat="1" ht="19.9" customHeight="1" spans="1:4">
      <c r="A579" s="232">
        <v>2080806</v>
      </c>
      <c r="B579" s="232" t="s">
        <v>485</v>
      </c>
      <c r="C579" s="284">
        <v>12.06</v>
      </c>
      <c r="D579" s="243"/>
    </row>
    <row r="580" s="213" customFormat="1" ht="19.9" customHeight="1" spans="1:4">
      <c r="A580" s="232">
        <v>2080807</v>
      </c>
      <c r="B580" s="232" t="s">
        <v>486</v>
      </c>
      <c r="C580" s="284">
        <v>0</v>
      </c>
      <c r="D580" s="243"/>
    </row>
    <row r="581" s="213" customFormat="1" ht="19.9" customHeight="1" spans="1:4">
      <c r="A581" s="232">
        <v>2080808</v>
      </c>
      <c r="B581" s="232" t="s">
        <v>487</v>
      </c>
      <c r="C581" s="284">
        <v>0</v>
      </c>
      <c r="D581" s="243"/>
    </row>
    <row r="582" s="213" customFormat="1" ht="19.9" customHeight="1" spans="1:4">
      <c r="A582" s="232">
        <v>2080899</v>
      </c>
      <c r="B582" s="232" t="s">
        <v>488</v>
      </c>
      <c r="C582" s="284">
        <v>450.02</v>
      </c>
      <c r="D582" s="243"/>
    </row>
    <row r="583" s="213" customFormat="1" ht="19.9" customHeight="1" spans="1:4">
      <c r="A583" s="280">
        <v>20809</v>
      </c>
      <c r="B583" s="281" t="s">
        <v>489</v>
      </c>
      <c r="C583" s="282">
        <f>SUM(C584:C589)</f>
        <v>5915.59</v>
      </c>
      <c r="D583" s="283"/>
    </row>
    <row r="584" s="213" customFormat="1" ht="19.9" customHeight="1" spans="1:4">
      <c r="A584" s="232">
        <v>2080901</v>
      </c>
      <c r="B584" s="232" t="s">
        <v>490</v>
      </c>
      <c r="C584" s="284">
        <v>1514.81</v>
      </c>
      <c r="D584" s="243"/>
    </row>
    <row r="585" s="213" customFormat="1" ht="19.9" customHeight="1" spans="1:4">
      <c r="A585" s="232">
        <v>2080902</v>
      </c>
      <c r="B585" s="232" t="s">
        <v>491</v>
      </c>
      <c r="C585" s="284">
        <v>104.24</v>
      </c>
      <c r="D585" s="243"/>
    </row>
    <row r="586" s="213" customFormat="1" ht="19.9" customHeight="1" spans="1:4">
      <c r="A586" s="232">
        <v>2080903</v>
      </c>
      <c r="B586" s="232" t="s">
        <v>492</v>
      </c>
      <c r="C586" s="284">
        <v>150.74</v>
      </c>
      <c r="D586" s="243"/>
    </row>
    <row r="587" s="213" customFormat="1" ht="19.9" customHeight="1" spans="1:4">
      <c r="A587" s="232">
        <v>2080904</v>
      </c>
      <c r="B587" s="232" t="s">
        <v>493</v>
      </c>
      <c r="C587" s="284">
        <v>0</v>
      </c>
      <c r="D587" s="243"/>
    </row>
    <row r="588" s="213" customFormat="1" ht="19.9" customHeight="1" spans="1:4">
      <c r="A588" s="232">
        <v>2080905</v>
      </c>
      <c r="B588" s="232" t="s">
        <v>494</v>
      </c>
      <c r="C588" s="284">
        <v>4069.44</v>
      </c>
      <c r="D588" s="243"/>
    </row>
    <row r="589" s="213" customFormat="1" ht="19.9" customHeight="1" spans="1:4">
      <c r="A589" s="232">
        <v>2080999</v>
      </c>
      <c r="B589" s="232" t="s">
        <v>495</v>
      </c>
      <c r="C589" s="284">
        <v>76.36</v>
      </c>
      <c r="D589" s="243"/>
    </row>
    <row r="590" s="213" customFormat="1" ht="19.9" customHeight="1" spans="1:4">
      <c r="A590" s="280">
        <v>20810</v>
      </c>
      <c r="B590" s="281" t="s">
        <v>496</v>
      </c>
      <c r="C590" s="282">
        <f>SUM(C591:C597)</f>
        <v>6751.67</v>
      </c>
      <c r="D590" s="283"/>
    </row>
    <row r="591" s="213" customFormat="1" ht="19.9" customHeight="1" spans="1:4">
      <c r="A591" s="232">
        <v>2081001</v>
      </c>
      <c r="B591" s="232" t="s">
        <v>497</v>
      </c>
      <c r="C591" s="284">
        <v>1775.64</v>
      </c>
      <c r="D591" s="243"/>
    </row>
    <row r="592" s="213" customFormat="1" ht="19.9" customHeight="1" spans="1:4">
      <c r="A592" s="232">
        <v>2081002</v>
      </c>
      <c r="B592" s="232" t="s">
        <v>498</v>
      </c>
      <c r="C592" s="284">
        <v>2835.81</v>
      </c>
      <c r="D592" s="243"/>
    </row>
    <row r="593" s="213" customFormat="1" ht="19.9" customHeight="1" spans="1:4">
      <c r="A593" s="232">
        <v>2081003</v>
      </c>
      <c r="B593" s="232" t="s">
        <v>499</v>
      </c>
      <c r="C593" s="284">
        <v>0</v>
      </c>
      <c r="D593" s="243"/>
    </row>
    <row r="594" s="213" customFormat="1" ht="19.9" customHeight="1" spans="1:4">
      <c r="A594" s="232">
        <v>2081004</v>
      </c>
      <c r="B594" s="232" t="s">
        <v>500</v>
      </c>
      <c r="C594" s="284">
        <v>65.7</v>
      </c>
      <c r="D594" s="243"/>
    </row>
    <row r="595" s="213" customFormat="1" ht="19.9" customHeight="1" spans="1:4">
      <c r="A595" s="232">
        <v>2081005</v>
      </c>
      <c r="B595" s="232" t="s">
        <v>501</v>
      </c>
      <c r="C595" s="284">
        <v>9.15</v>
      </c>
      <c r="D595" s="243"/>
    </row>
    <row r="596" s="213" customFormat="1" ht="19.9" customHeight="1" spans="1:4">
      <c r="A596" s="232">
        <v>2081006</v>
      </c>
      <c r="B596" s="232" t="s">
        <v>502</v>
      </c>
      <c r="C596" s="284">
        <v>12.89</v>
      </c>
      <c r="D596" s="243"/>
    </row>
    <row r="597" s="213" customFormat="1" ht="19.9" customHeight="1" spans="1:4">
      <c r="A597" s="232">
        <v>2081099</v>
      </c>
      <c r="B597" s="232" t="s">
        <v>503</v>
      </c>
      <c r="C597" s="284">
        <v>2052.48</v>
      </c>
      <c r="D597" s="243"/>
    </row>
    <row r="598" s="213" customFormat="1" ht="19.9" customHeight="1" spans="1:4">
      <c r="A598" s="280">
        <v>20811</v>
      </c>
      <c r="B598" s="281" t="s">
        <v>504</v>
      </c>
      <c r="C598" s="282">
        <f>SUM(C599:C606)</f>
        <v>3684.36</v>
      </c>
      <c r="D598" s="283"/>
    </row>
    <row r="599" s="213" customFormat="1" ht="19.9" customHeight="1" spans="1:4">
      <c r="A599" s="232">
        <v>2081101</v>
      </c>
      <c r="B599" s="232" t="s">
        <v>87</v>
      </c>
      <c r="C599" s="284">
        <v>510.78</v>
      </c>
      <c r="D599" s="243"/>
    </row>
    <row r="600" s="213" customFormat="1" ht="19.9" customHeight="1" spans="1:4">
      <c r="A600" s="232">
        <v>2081102</v>
      </c>
      <c r="B600" s="232" t="s">
        <v>88</v>
      </c>
      <c r="C600" s="284">
        <v>0</v>
      </c>
      <c r="D600" s="243"/>
    </row>
    <row r="601" s="213" customFormat="1" ht="19.9" customHeight="1" spans="1:4">
      <c r="A601" s="232">
        <v>2081103</v>
      </c>
      <c r="B601" s="232" t="s">
        <v>89</v>
      </c>
      <c r="C601" s="284">
        <v>0</v>
      </c>
      <c r="D601" s="243"/>
    </row>
    <row r="602" s="213" customFormat="1" ht="19.9" customHeight="1" spans="1:4">
      <c r="A602" s="232">
        <v>2081104</v>
      </c>
      <c r="B602" s="232" t="s">
        <v>505</v>
      </c>
      <c r="C602" s="284">
        <v>379.78</v>
      </c>
      <c r="D602" s="243"/>
    </row>
    <row r="603" s="213" customFormat="1" ht="19.9" customHeight="1" spans="1:4">
      <c r="A603" s="232">
        <v>2081105</v>
      </c>
      <c r="B603" s="232" t="s">
        <v>506</v>
      </c>
      <c r="C603" s="284">
        <v>0</v>
      </c>
      <c r="D603" s="243"/>
    </row>
    <row r="604" s="213" customFormat="1" ht="19.9" customHeight="1" spans="1:4">
      <c r="A604" s="232">
        <v>2081106</v>
      </c>
      <c r="B604" s="232" t="s">
        <v>507</v>
      </c>
      <c r="C604" s="284">
        <v>0</v>
      </c>
      <c r="D604" s="243"/>
    </row>
    <row r="605" s="213" customFormat="1" ht="19.9" customHeight="1" spans="1:4">
      <c r="A605" s="232">
        <v>2081107</v>
      </c>
      <c r="B605" s="232" t="s">
        <v>508</v>
      </c>
      <c r="C605" s="284">
        <v>2150.32</v>
      </c>
      <c r="D605" s="243"/>
    </row>
    <row r="606" s="213" customFormat="1" ht="19.9" customHeight="1" spans="1:4">
      <c r="A606" s="232">
        <v>2081199</v>
      </c>
      <c r="B606" s="232" t="s">
        <v>509</v>
      </c>
      <c r="C606" s="284">
        <v>643.48</v>
      </c>
      <c r="D606" s="243"/>
    </row>
    <row r="607" s="213" customFormat="1" ht="19.9" customHeight="1" spans="1:4">
      <c r="A607" s="280">
        <v>20816</v>
      </c>
      <c r="B607" s="281" t="s">
        <v>510</v>
      </c>
      <c r="C607" s="282">
        <f>SUM(C608:C612)</f>
        <v>331.83</v>
      </c>
      <c r="D607" s="283"/>
    </row>
    <row r="608" s="213" customFormat="1" ht="19.9" customHeight="1" spans="1:4">
      <c r="A608" s="232">
        <v>2081601</v>
      </c>
      <c r="B608" s="232" t="s">
        <v>87</v>
      </c>
      <c r="C608" s="284">
        <v>309.6</v>
      </c>
      <c r="D608" s="243"/>
    </row>
    <row r="609" s="213" customFormat="1" ht="19.9" customHeight="1" spans="1:4">
      <c r="A609" s="232">
        <v>2081602</v>
      </c>
      <c r="B609" s="232" t="s">
        <v>88</v>
      </c>
      <c r="C609" s="284">
        <v>0</v>
      </c>
      <c r="D609" s="243"/>
    </row>
    <row r="610" s="213" customFormat="1" ht="19.9" customHeight="1" spans="1:4">
      <c r="A610" s="232">
        <v>2081603</v>
      </c>
      <c r="B610" s="232" t="s">
        <v>89</v>
      </c>
      <c r="C610" s="284">
        <v>0</v>
      </c>
      <c r="D610" s="243"/>
    </row>
    <row r="611" s="213" customFormat="1" ht="19.9" customHeight="1" spans="1:4">
      <c r="A611" s="232">
        <v>2081650</v>
      </c>
      <c r="B611" s="232" t="s">
        <v>96</v>
      </c>
      <c r="C611" s="284">
        <v>0</v>
      </c>
      <c r="D611" s="243"/>
    </row>
    <row r="612" s="213" customFormat="1" ht="19.9" customHeight="1" spans="1:4">
      <c r="A612" s="232">
        <v>2081699</v>
      </c>
      <c r="B612" s="232" t="s">
        <v>511</v>
      </c>
      <c r="C612" s="284">
        <v>22.23</v>
      </c>
      <c r="D612" s="243"/>
    </row>
    <row r="613" s="213" customFormat="1" ht="19.9" customHeight="1" spans="1:4">
      <c r="A613" s="280">
        <v>20819</v>
      </c>
      <c r="B613" s="281" t="s">
        <v>512</v>
      </c>
      <c r="C613" s="282">
        <f>SUM(C614:C615)</f>
        <v>10280.84</v>
      </c>
      <c r="D613" s="283"/>
    </row>
    <row r="614" s="213" customFormat="1" ht="19.9" customHeight="1" spans="1:4">
      <c r="A614" s="232">
        <v>2081901</v>
      </c>
      <c r="B614" s="232" t="s">
        <v>513</v>
      </c>
      <c r="C614" s="284">
        <v>5946.25</v>
      </c>
      <c r="D614" s="243"/>
    </row>
    <row r="615" s="213" customFormat="1" ht="19.9" customHeight="1" spans="1:4">
      <c r="A615" s="232">
        <v>2081902</v>
      </c>
      <c r="B615" s="232" t="s">
        <v>514</v>
      </c>
      <c r="C615" s="284">
        <v>4334.59</v>
      </c>
      <c r="D615" s="243"/>
    </row>
    <row r="616" s="213" customFormat="1" ht="19.9" customHeight="1" spans="1:4">
      <c r="A616" s="280">
        <v>20820</v>
      </c>
      <c r="B616" s="281" t="s">
        <v>515</v>
      </c>
      <c r="C616" s="282">
        <f>SUM(C617:C618)</f>
        <v>2190.68</v>
      </c>
      <c r="D616" s="283"/>
    </row>
    <row r="617" s="213" customFormat="1" ht="19.9" customHeight="1" spans="1:4">
      <c r="A617" s="232">
        <v>2082001</v>
      </c>
      <c r="B617" s="232" t="s">
        <v>516</v>
      </c>
      <c r="C617" s="284">
        <v>2190.68</v>
      </c>
      <c r="D617" s="243"/>
    </row>
    <row r="618" s="213" customFormat="1" ht="19.9" customHeight="1" spans="1:4">
      <c r="A618" s="232">
        <v>2082002</v>
      </c>
      <c r="B618" s="232" t="s">
        <v>517</v>
      </c>
      <c r="C618" s="284">
        <v>0</v>
      </c>
      <c r="D618" s="243"/>
    </row>
    <row r="619" s="213" customFormat="1" ht="19.9" customHeight="1" spans="1:4">
      <c r="A619" s="280">
        <v>20821</v>
      </c>
      <c r="B619" s="281" t="s">
        <v>518</v>
      </c>
      <c r="C619" s="282">
        <f>SUM(C620:C621)</f>
        <v>3438.87</v>
      </c>
      <c r="D619" s="283"/>
    </row>
    <row r="620" s="213" customFormat="1" ht="19.9" customHeight="1" spans="1:4">
      <c r="A620" s="232">
        <v>2082101</v>
      </c>
      <c r="B620" s="232" t="s">
        <v>519</v>
      </c>
      <c r="C620" s="284">
        <v>9.74</v>
      </c>
      <c r="D620" s="243"/>
    </row>
    <row r="621" s="213" customFormat="1" ht="19.9" customHeight="1" spans="1:4">
      <c r="A621" s="232">
        <v>2082102</v>
      </c>
      <c r="B621" s="232" t="s">
        <v>520</v>
      </c>
      <c r="C621" s="284">
        <v>3429.13</v>
      </c>
      <c r="D621" s="243"/>
    </row>
    <row r="622" s="213" customFormat="1" ht="19.9" customHeight="1" spans="1:4">
      <c r="A622" s="280">
        <v>20824</v>
      </c>
      <c r="B622" s="281" t="s">
        <v>521</v>
      </c>
      <c r="C622" s="282">
        <f>SUM(C623:C624)</f>
        <v>0</v>
      </c>
      <c r="D622" s="283"/>
    </row>
    <row r="623" s="213" customFormat="1" ht="19.9" customHeight="1" spans="1:4">
      <c r="A623" s="232">
        <v>2082401</v>
      </c>
      <c r="B623" s="232" t="s">
        <v>522</v>
      </c>
      <c r="C623" s="284">
        <v>0</v>
      </c>
      <c r="D623" s="243"/>
    </row>
    <row r="624" s="213" customFormat="1" ht="19.9" customHeight="1" spans="1:4">
      <c r="A624" s="232">
        <v>2082402</v>
      </c>
      <c r="B624" s="232" t="s">
        <v>523</v>
      </c>
      <c r="C624" s="284">
        <v>0</v>
      </c>
      <c r="D624" s="243"/>
    </row>
    <row r="625" s="213" customFormat="1" ht="19.9" customHeight="1" spans="1:4">
      <c r="A625" s="280">
        <v>20825</v>
      </c>
      <c r="B625" s="281" t="s">
        <v>524</v>
      </c>
      <c r="C625" s="282">
        <f>SUM(C626:C627)</f>
        <v>2933.22</v>
      </c>
      <c r="D625" s="283"/>
    </row>
    <row r="626" s="213" customFormat="1" ht="19.9" customHeight="1" spans="1:4">
      <c r="A626" s="232">
        <v>2082501</v>
      </c>
      <c r="B626" s="232" t="s">
        <v>525</v>
      </c>
      <c r="C626" s="284">
        <v>0</v>
      </c>
      <c r="D626" s="243"/>
    </row>
    <row r="627" s="213" customFormat="1" ht="19.9" customHeight="1" spans="1:4">
      <c r="A627" s="232">
        <v>2082502</v>
      </c>
      <c r="B627" s="232" t="s">
        <v>526</v>
      </c>
      <c r="C627" s="284">
        <v>2933.22</v>
      </c>
      <c r="D627" s="243"/>
    </row>
    <row r="628" s="213" customFormat="1" ht="19.9" customHeight="1" spans="1:4">
      <c r="A628" s="280">
        <v>20826</v>
      </c>
      <c r="B628" s="281" t="s">
        <v>527</v>
      </c>
      <c r="C628" s="282">
        <f>SUM(C629:C631)</f>
        <v>1916.09</v>
      </c>
      <c r="D628" s="283"/>
    </row>
    <row r="629" s="213" customFormat="1" ht="19.9" customHeight="1" spans="1:4">
      <c r="A629" s="232">
        <v>2082601</v>
      </c>
      <c r="B629" s="232" t="s">
        <v>528</v>
      </c>
      <c r="C629" s="284">
        <v>171.54</v>
      </c>
      <c r="D629" s="243"/>
    </row>
    <row r="630" s="213" customFormat="1" ht="19.9" customHeight="1" spans="1:4">
      <c r="A630" s="232">
        <v>2082602</v>
      </c>
      <c r="B630" s="232" t="s">
        <v>529</v>
      </c>
      <c r="C630" s="284">
        <v>902</v>
      </c>
      <c r="D630" s="243"/>
    </row>
    <row r="631" s="213" customFormat="1" ht="19.9" customHeight="1" spans="1:4">
      <c r="A631" s="232">
        <v>2082699</v>
      </c>
      <c r="B631" s="232" t="s">
        <v>530</v>
      </c>
      <c r="C631" s="284">
        <v>842.55</v>
      </c>
      <c r="D631" s="243"/>
    </row>
    <row r="632" s="213" customFormat="1" ht="19.9" customHeight="1" spans="1:4">
      <c r="A632" s="280">
        <v>20827</v>
      </c>
      <c r="B632" s="281" t="s">
        <v>531</v>
      </c>
      <c r="C632" s="282">
        <f>SUM(C633:C635)</f>
        <v>1677.69</v>
      </c>
      <c r="D632" s="283"/>
    </row>
    <row r="633" s="213" customFormat="1" ht="19.9" customHeight="1" spans="1:4">
      <c r="A633" s="232">
        <v>2082701</v>
      </c>
      <c r="B633" s="232" t="s">
        <v>532</v>
      </c>
      <c r="C633" s="284">
        <v>475.95</v>
      </c>
      <c r="D633" s="243"/>
    </row>
    <row r="634" s="213" customFormat="1" ht="19.9" customHeight="1" spans="1:4">
      <c r="A634" s="232">
        <v>2082702</v>
      </c>
      <c r="B634" s="232" t="s">
        <v>533</v>
      </c>
      <c r="C634" s="284">
        <v>121.59</v>
      </c>
      <c r="D634" s="243"/>
    </row>
    <row r="635" s="213" customFormat="1" ht="19.9" customHeight="1" spans="1:4">
      <c r="A635" s="232">
        <v>2082799</v>
      </c>
      <c r="B635" s="232" t="s">
        <v>534</v>
      </c>
      <c r="C635" s="284">
        <v>1080.15</v>
      </c>
      <c r="D635" s="243"/>
    </row>
    <row r="636" s="213" customFormat="1" ht="19.9" customHeight="1" spans="1:4">
      <c r="A636" s="280">
        <v>20828</v>
      </c>
      <c r="B636" s="281" t="s">
        <v>535</v>
      </c>
      <c r="C636" s="282">
        <f>SUM(C637:C643)</f>
        <v>5281.18</v>
      </c>
      <c r="D636" s="283"/>
    </row>
    <row r="637" s="213" customFormat="1" ht="19.9" customHeight="1" spans="1:4">
      <c r="A637" s="232">
        <v>2082801</v>
      </c>
      <c r="B637" s="232" t="s">
        <v>87</v>
      </c>
      <c r="C637" s="284">
        <v>2387.58</v>
      </c>
      <c r="D637" s="243"/>
    </row>
    <row r="638" s="213" customFormat="1" ht="19.9" customHeight="1" spans="1:4">
      <c r="A638" s="232">
        <v>2082802</v>
      </c>
      <c r="B638" s="232" t="s">
        <v>88</v>
      </c>
      <c r="C638" s="284">
        <v>23.44</v>
      </c>
      <c r="D638" s="243"/>
    </row>
    <row r="639" s="213" customFormat="1" ht="19.9" customHeight="1" spans="1:4">
      <c r="A639" s="232">
        <v>2082803</v>
      </c>
      <c r="B639" s="232" t="s">
        <v>89</v>
      </c>
      <c r="C639" s="284">
        <v>0</v>
      </c>
      <c r="D639" s="243"/>
    </row>
    <row r="640" s="213" customFormat="1" ht="19.9" customHeight="1" spans="1:4">
      <c r="A640" s="232">
        <v>2082804</v>
      </c>
      <c r="B640" s="232" t="s">
        <v>536</v>
      </c>
      <c r="C640" s="284">
        <v>222.43</v>
      </c>
      <c r="D640" s="243"/>
    </row>
    <row r="641" s="213" customFormat="1" ht="19.9" customHeight="1" spans="1:4">
      <c r="A641" s="232">
        <v>2082805</v>
      </c>
      <c r="B641" s="232" t="s">
        <v>537</v>
      </c>
      <c r="C641" s="284">
        <v>45.49</v>
      </c>
      <c r="D641" s="243"/>
    </row>
    <row r="642" s="213" customFormat="1" ht="19.9" customHeight="1" spans="1:4">
      <c r="A642" s="232">
        <v>2082850</v>
      </c>
      <c r="B642" s="232" t="s">
        <v>96</v>
      </c>
      <c r="C642" s="284">
        <v>0</v>
      </c>
      <c r="D642" s="243"/>
    </row>
    <row r="643" s="213" customFormat="1" ht="19.9" customHeight="1" spans="1:4">
      <c r="A643" s="232">
        <v>2082899</v>
      </c>
      <c r="B643" s="232" t="s">
        <v>538</v>
      </c>
      <c r="C643" s="284">
        <v>2602.24</v>
      </c>
      <c r="D643" s="243"/>
    </row>
    <row r="644" s="213" customFormat="1" ht="19.9" customHeight="1" spans="1:4">
      <c r="A644" s="280">
        <v>20830</v>
      </c>
      <c r="B644" s="281" t="s">
        <v>539</v>
      </c>
      <c r="C644" s="282">
        <f>SUM(C645:C646)</f>
        <v>21.96</v>
      </c>
      <c r="D644" s="283"/>
    </row>
    <row r="645" s="213" customFormat="1" ht="19.9" customHeight="1" spans="1:4">
      <c r="A645" s="232">
        <v>2083001</v>
      </c>
      <c r="B645" s="232" t="s">
        <v>540</v>
      </c>
      <c r="C645" s="284">
        <v>0</v>
      </c>
      <c r="D645" s="243"/>
    </row>
    <row r="646" s="213" customFormat="1" ht="19.9" customHeight="1" spans="1:4">
      <c r="A646" s="232">
        <v>2083099</v>
      </c>
      <c r="B646" s="232" t="s">
        <v>541</v>
      </c>
      <c r="C646" s="284">
        <v>21.96</v>
      </c>
      <c r="D646" s="243"/>
    </row>
    <row r="647" s="213" customFormat="1" ht="19.9" customHeight="1" spans="1:4">
      <c r="A647" s="280">
        <v>20899</v>
      </c>
      <c r="B647" s="281" t="s">
        <v>542</v>
      </c>
      <c r="C647" s="282">
        <f>SUM(C648)</f>
        <v>12396.09</v>
      </c>
      <c r="D647" s="283"/>
    </row>
    <row r="648" s="213" customFormat="1" ht="19.9" customHeight="1" spans="1:4">
      <c r="A648" s="232">
        <v>2089999</v>
      </c>
      <c r="B648" s="232" t="s">
        <v>543</v>
      </c>
      <c r="C648" s="284">
        <v>12396.09</v>
      </c>
      <c r="D648" s="243"/>
    </row>
    <row r="649" s="213" customFormat="1" ht="19.9" customHeight="1" spans="1:4">
      <c r="A649" s="277">
        <v>210</v>
      </c>
      <c r="B649" s="224" t="s">
        <v>544</v>
      </c>
      <c r="C649" s="278">
        <f>SUM(C650,C655,C670,C674,C686,C689,C693,C698,C702,C706,C709,C718,C720)</f>
        <v>280162.66</v>
      </c>
      <c r="D649" s="279"/>
    </row>
    <row r="650" s="213" customFormat="1" ht="19.9" customHeight="1" spans="1:4">
      <c r="A650" s="280">
        <v>21001</v>
      </c>
      <c r="B650" s="281" t="s">
        <v>545</v>
      </c>
      <c r="C650" s="282">
        <f>SUM(C651:C654)</f>
        <v>21122.43</v>
      </c>
      <c r="D650" s="283"/>
    </row>
    <row r="651" s="213" customFormat="1" ht="19.9" customHeight="1" spans="1:4">
      <c r="A651" s="232">
        <v>2100101</v>
      </c>
      <c r="B651" s="232" t="s">
        <v>87</v>
      </c>
      <c r="C651" s="284">
        <v>4842.68</v>
      </c>
      <c r="D651" s="243"/>
    </row>
    <row r="652" s="213" customFormat="1" ht="19.9" customHeight="1" spans="1:4">
      <c r="A652" s="232">
        <v>2100102</v>
      </c>
      <c r="B652" s="232" t="s">
        <v>88</v>
      </c>
      <c r="C652" s="284">
        <v>2576.47</v>
      </c>
      <c r="D652" s="243"/>
    </row>
    <row r="653" s="213" customFormat="1" ht="19.9" customHeight="1" spans="1:4">
      <c r="A653" s="232">
        <v>2100103</v>
      </c>
      <c r="B653" s="232" t="s">
        <v>89</v>
      </c>
      <c r="C653" s="284">
        <v>0</v>
      </c>
      <c r="D653" s="243"/>
    </row>
    <row r="654" s="213" customFormat="1" ht="19.9" customHeight="1" spans="1:4">
      <c r="A654" s="232">
        <v>2100199</v>
      </c>
      <c r="B654" s="232" t="s">
        <v>546</v>
      </c>
      <c r="C654" s="284">
        <v>13703.28</v>
      </c>
      <c r="D654" s="243"/>
    </row>
    <row r="655" s="213" customFormat="1" ht="19.9" customHeight="1" spans="1:4">
      <c r="A655" s="280">
        <v>21002</v>
      </c>
      <c r="B655" s="281" t="s">
        <v>547</v>
      </c>
      <c r="C655" s="282">
        <f>SUM(C656:C669)</f>
        <v>50941.67</v>
      </c>
      <c r="D655" s="283"/>
    </row>
    <row r="656" s="213" customFormat="1" ht="19.9" customHeight="1" spans="1:4">
      <c r="A656" s="232">
        <v>2100201</v>
      </c>
      <c r="B656" s="232" t="s">
        <v>548</v>
      </c>
      <c r="C656" s="284">
        <v>32454.8</v>
      </c>
      <c r="D656" s="243"/>
    </row>
    <row r="657" s="213" customFormat="1" ht="19.9" customHeight="1" spans="1:4">
      <c r="A657" s="232">
        <v>2100202</v>
      </c>
      <c r="B657" s="232" t="s">
        <v>549</v>
      </c>
      <c r="C657" s="284">
        <v>12296.11</v>
      </c>
      <c r="D657" s="243"/>
    </row>
    <row r="658" s="213" customFormat="1" ht="19.9" customHeight="1" spans="1:4">
      <c r="A658" s="232">
        <v>2100203</v>
      </c>
      <c r="B658" s="232" t="s">
        <v>550</v>
      </c>
      <c r="C658" s="284">
        <v>860.35</v>
      </c>
      <c r="D658" s="243"/>
    </row>
    <row r="659" s="213" customFormat="1" ht="19.9" customHeight="1" spans="1:4">
      <c r="A659" s="232">
        <v>2100204</v>
      </c>
      <c r="B659" s="232" t="s">
        <v>551</v>
      </c>
      <c r="C659" s="284">
        <v>0</v>
      </c>
      <c r="D659" s="243"/>
    </row>
    <row r="660" s="213" customFormat="1" ht="19.9" customHeight="1" spans="1:4">
      <c r="A660" s="232">
        <v>2100205</v>
      </c>
      <c r="B660" s="232" t="s">
        <v>552</v>
      </c>
      <c r="C660" s="284">
        <v>0</v>
      </c>
      <c r="D660" s="243"/>
    </row>
    <row r="661" s="213" customFormat="1" ht="19.9" customHeight="1" spans="1:4">
      <c r="A661" s="232">
        <v>2100206</v>
      </c>
      <c r="B661" s="232" t="s">
        <v>553</v>
      </c>
      <c r="C661" s="284">
        <v>2549.54</v>
      </c>
      <c r="D661" s="243"/>
    </row>
    <row r="662" s="213" customFormat="1" ht="19.9" customHeight="1" spans="1:4">
      <c r="A662" s="232">
        <v>2100207</v>
      </c>
      <c r="B662" s="232" t="s">
        <v>554</v>
      </c>
      <c r="C662" s="284">
        <v>0</v>
      </c>
      <c r="D662" s="243"/>
    </row>
    <row r="663" s="213" customFormat="1" ht="19.9" customHeight="1" spans="1:4">
      <c r="A663" s="232">
        <v>2100208</v>
      </c>
      <c r="B663" s="232" t="s">
        <v>555</v>
      </c>
      <c r="C663" s="284">
        <v>0</v>
      </c>
      <c r="D663" s="243"/>
    </row>
    <row r="664" s="213" customFormat="1" ht="19.9" customHeight="1" spans="1:4">
      <c r="A664" s="232">
        <v>2100209</v>
      </c>
      <c r="B664" s="232" t="s">
        <v>556</v>
      </c>
      <c r="C664" s="284">
        <v>0</v>
      </c>
      <c r="D664" s="243"/>
    </row>
    <row r="665" s="213" customFormat="1" ht="19.9" customHeight="1" spans="1:4">
      <c r="A665" s="232">
        <v>2100210</v>
      </c>
      <c r="B665" s="232" t="s">
        <v>557</v>
      </c>
      <c r="C665" s="284">
        <v>0</v>
      </c>
      <c r="D665" s="243"/>
    </row>
    <row r="666" s="213" customFormat="1" ht="19.9" customHeight="1" spans="1:4">
      <c r="A666" s="232">
        <v>2100211</v>
      </c>
      <c r="B666" s="232" t="s">
        <v>558</v>
      </c>
      <c r="C666" s="284">
        <v>0</v>
      </c>
      <c r="D666" s="243"/>
    </row>
    <row r="667" s="213" customFormat="1" ht="19.9" customHeight="1" spans="1:4">
      <c r="A667" s="232">
        <v>2100212</v>
      </c>
      <c r="B667" s="232" t="s">
        <v>559</v>
      </c>
      <c r="C667" s="284">
        <v>0</v>
      </c>
      <c r="D667" s="243"/>
    </row>
    <row r="668" s="213" customFormat="1" ht="19.9" customHeight="1" spans="1:4">
      <c r="A668" s="232">
        <v>2100213</v>
      </c>
      <c r="B668" s="232" t="s">
        <v>560</v>
      </c>
      <c r="C668" s="284">
        <v>0</v>
      </c>
      <c r="D668" s="243"/>
    </row>
    <row r="669" s="213" customFormat="1" ht="19.9" customHeight="1" spans="1:4">
      <c r="A669" s="232">
        <v>2100299</v>
      </c>
      <c r="B669" s="232" t="s">
        <v>561</v>
      </c>
      <c r="C669" s="284">
        <v>2780.87</v>
      </c>
      <c r="D669" s="243"/>
    </row>
    <row r="670" s="213" customFormat="1" ht="19.9" customHeight="1" spans="1:4">
      <c r="A670" s="280">
        <v>21003</v>
      </c>
      <c r="B670" s="281" t="s">
        <v>562</v>
      </c>
      <c r="C670" s="282">
        <f>SUM(C671:C673)</f>
        <v>26762.67</v>
      </c>
      <c r="D670" s="283"/>
    </row>
    <row r="671" s="213" customFormat="1" ht="19.9" customHeight="1" spans="1:4">
      <c r="A671" s="232">
        <v>2100301</v>
      </c>
      <c r="B671" s="232" t="s">
        <v>563</v>
      </c>
      <c r="C671" s="284">
        <v>1759.66</v>
      </c>
      <c r="D671" s="243"/>
    </row>
    <row r="672" s="213" customFormat="1" ht="19.9" customHeight="1" spans="1:4">
      <c r="A672" s="232">
        <v>2100302</v>
      </c>
      <c r="B672" s="232" t="s">
        <v>564</v>
      </c>
      <c r="C672" s="284">
        <v>21017.83</v>
      </c>
      <c r="D672" s="243"/>
    </row>
    <row r="673" s="213" customFormat="1" ht="19.9" customHeight="1" spans="1:4">
      <c r="A673" s="232">
        <v>2100399</v>
      </c>
      <c r="B673" s="232" t="s">
        <v>565</v>
      </c>
      <c r="C673" s="284">
        <v>3985.18</v>
      </c>
      <c r="D673" s="243"/>
    </row>
    <row r="674" s="213" customFormat="1" ht="19.9" customHeight="1" spans="1:4">
      <c r="A674" s="280">
        <v>21004</v>
      </c>
      <c r="B674" s="281" t="s">
        <v>566</v>
      </c>
      <c r="C674" s="282">
        <f>SUM(C675:C685)</f>
        <v>37096.1</v>
      </c>
      <c r="D674" s="283"/>
    </row>
    <row r="675" s="213" customFormat="1" ht="19.9" customHeight="1" spans="1:4">
      <c r="A675" s="232">
        <v>2100401</v>
      </c>
      <c r="B675" s="232" t="s">
        <v>567</v>
      </c>
      <c r="C675" s="284">
        <v>7284.17</v>
      </c>
      <c r="D675" s="243"/>
    </row>
    <row r="676" s="213" customFormat="1" ht="19.9" customHeight="1" spans="1:4">
      <c r="A676" s="232">
        <v>2100402</v>
      </c>
      <c r="B676" s="232" t="s">
        <v>568</v>
      </c>
      <c r="C676" s="284">
        <v>90</v>
      </c>
      <c r="D676" s="243"/>
    </row>
    <row r="677" s="213" customFormat="1" ht="19.9" customHeight="1" spans="1:4">
      <c r="A677" s="232">
        <v>2100403</v>
      </c>
      <c r="B677" s="232" t="s">
        <v>569</v>
      </c>
      <c r="C677" s="284">
        <v>133.24</v>
      </c>
      <c r="D677" s="243"/>
    </row>
    <row r="678" s="213" customFormat="1" ht="19.9" customHeight="1" spans="1:4">
      <c r="A678" s="232">
        <v>2100404</v>
      </c>
      <c r="B678" s="232" t="s">
        <v>570</v>
      </c>
      <c r="C678" s="284">
        <v>0</v>
      </c>
      <c r="D678" s="243"/>
    </row>
    <row r="679" s="213" customFormat="1" ht="19.9" customHeight="1" spans="1:4">
      <c r="A679" s="232">
        <v>2100405</v>
      </c>
      <c r="B679" s="232" t="s">
        <v>571</v>
      </c>
      <c r="C679" s="284">
        <v>0</v>
      </c>
      <c r="D679" s="243"/>
    </row>
    <row r="680" s="213" customFormat="1" ht="19.9" customHeight="1" spans="1:4">
      <c r="A680" s="232">
        <v>2100406</v>
      </c>
      <c r="B680" s="232" t="s">
        <v>572</v>
      </c>
      <c r="C680" s="284">
        <v>698.21</v>
      </c>
      <c r="D680" s="243"/>
    </row>
    <row r="681" s="213" customFormat="1" ht="19.9" customHeight="1" spans="1:4">
      <c r="A681" s="232">
        <v>2100407</v>
      </c>
      <c r="B681" s="232" t="s">
        <v>573</v>
      </c>
      <c r="C681" s="284">
        <v>0</v>
      </c>
      <c r="D681" s="243"/>
    </row>
    <row r="682" s="213" customFormat="1" ht="19.9" customHeight="1" spans="1:4">
      <c r="A682" s="232">
        <v>2100408</v>
      </c>
      <c r="B682" s="232" t="s">
        <v>574</v>
      </c>
      <c r="C682" s="284">
        <v>6193.96</v>
      </c>
      <c r="D682" s="243"/>
    </row>
    <row r="683" s="213" customFormat="1" ht="19.9" customHeight="1" spans="1:4">
      <c r="A683" s="232">
        <v>2100409</v>
      </c>
      <c r="B683" s="232" t="s">
        <v>575</v>
      </c>
      <c r="C683" s="284">
        <v>4859.03</v>
      </c>
      <c r="D683" s="243"/>
    </row>
    <row r="684" s="213" customFormat="1" ht="19.9" customHeight="1" spans="1:4">
      <c r="A684" s="232">
        <v>2100410</v>
      </c>
      <c r="B684" s="232" t="s">
        <v>576</v>
      </c>
      <c r="C684" s="284">
        <v>11616.7</v>
      </c>
      <c r="D684" s="243"/>
    </row>
    <row r="685" s="213" customFormat="1" ht="19.9" customHeight="1" spans="1:4">
      <c r="A685" s="232">
        <v>2100499</v>
      </c>
      <c r="B685" s="232" t="s">
        <v>577</v>
      </c>
      <c r="C685" s="284">
        <v>6220.79</v>
      </c>
      <c r="D685" s="243"/>
    </row>
    <row r="686" s="213" customFormat="1" ht="19.9" customHeight="1" spans="1:4">
      <c r="A686" s="280">
        <v>21006</v>
      </c>
      <c r="B686" s="281" t="s">
        <v>578</v>
      </c>
      <c r="C686" s="282">
        <f>SUM(C687:C688)</f>
        <v>752.52</v>
      </c>
      <c r="D686" s="283"/>
    </row>
    <row r="687" s="213" customFormat="1" ht="19.9" customHeight="1" spans="1:4">
      <c r="A687" s="232">
        <v>2100601</v>
      </c>
      <c r="B687" s="232" t="s">
        <v>579</v>
      </c>
      <c r="C687" s="284">
        <v>288.28</v>
      </c>
      <c r="D687" s="243"/>
    </row>
    <row r="688" s="213" customFormat="1" ht="19.9" customHeight="1" spans="1:4">
      <c r="A688" s="232">
        <v>2100699</v>
      </c>
      <c r="B688" s="232" t="s">
        <v>580</v>
      </c>
      <c r="C688" s="284">
        <v>464.24</v>
      </c>
      <c r="D688" s="243"/>
    </row>
    <row r="689" s="213" customFormat="1" ht="19.9" customHeight="1" spans="1:4">
      <c r="A689" s="280">
        <v>21007</v>
      </c>
      <c r="B689" s="281" t="s">
        <v>581</v>
      </c>
      <c r="C689" s="282">
        <f>SUM(C690:C692)</f>
        <v>217.94</v>
      </c>
      <c r="D689" s="283"/>
    </row>
    <row r="690" s="213" customFormat="1" ht="19.9" customHeight="1" spans="1:4">
      <c r="A690" s="232">
        <v>2100716</v>
      </c>
      <c r="B690" s="232" t="s">
        <v>582</v>
      </c>
      <c r="C690" s="284">
        <v>0</v>
      </c>
      <c r="D690" s="243"/>
    </row>
    <row r="691" s="213" customFormat="1" ht="19.9" customHeight="1" spans="1:4">
      <c r="A691" s="232">
        <v>2100717</v>
      </c>
      <c r="B691" s="232" t="s">
        <v>583</v>
      </c>
      <c r="C691" s="284">
        <v>0</v>
      </c>
      <c r="D691" s="243"/>
    </row>
    <row r="692" s="213" customFormat="1" ht="19.9" customHeight="1" spans="1:4">
      <c r="A692" s="232">
        <v>2100799</v>
      </c>
      <c r="B692" s="232" t="s">
        <v>584</v>
      </c>
      <c r="C692" s="284">
        <v>217.94</v>
      </c>
      <c r="D692" s="243"/>
    </row>
    <row r="693" s="213" customFormat="1" ht="19.9" customHeight="1" spans="1:4">
      <c r="A693" s="280">
        <v>21011</v>
      </c>
      <c r="B693" s="281" t="s">
        <v>585</v>
      </c>
      <c r="C693" s="282">
        <f>SUM(C694:C697)</f>
        <v>41401.94</v>
      </c>
      <c r="D693" s="283"/>
    </row>
    <row r="694" s="213" customFormat="1" ht="19.9" customHeight="1" spans="1:4">
      <c r="A694" s="232">
        <v>2101101</v>
      </c>
      <c r="B694" s="232" t="s">
        <v>586</v>
      </c>
      <c r="C694" s="284">
        <v>22320.66</v>
      </c>
      <c r="D694" s="243"/>
    </row>
    <row r="695" s="213" customFormat="1" ht="19.9" customHeight="1" spans="1:4">
      <c r="A695" s="232">
        <v>2101102</v>
      </c>
      <c r="B695" s="232" t="s">
        <v>587</v>
      </c>
      <c r="C695" s="284">
        <v>9298.78</v>
      </c>
      <c r="D695" s="243"/>
    </row>
    <row r="696" s="213" customFormat="1" ht="19.9" customHeight="1" spans="1:4">
      <c r="A696" s="232">
        <v>2101103</v>
      </c>
      <c r="B696" s="232" t="s">
        <v>588</v>
      </c>
      <c r="C696" s="284">
        <v>6762.45</v>
      </c>
      <c r="D696" s="243"/>
    </row>
    <row r="697" s="213" customFormat="1" ht="19.9" customHeight="1" spans="1:4">
      <c r="A697" s="232">
        <v>2101199</v>
      </c>
      <c r="B697" s="232" t="s">
        <v>589</v>
      </c>
      <c r="C697" s="284">
        <v>3020.05</v>
      </c>
      <c r="D697" s="243"/>
    </row>
    <row r="698" s="213" customFormat="1" ht="19.9" customHeight="1" spans="1:4">
      <c r="A698" s="280">
        <v>21012</v>
      </c>
      <c r="B698" s="281" t="s">
        <v>590</v>
      </c>
      <c r="C698" s="282">
        <f>SUM(C699:C701)</f>
        <v>61519.2</v>
      </c>
      <c r="D698" s="283"/>
    </row>
    <row r="699" s="213" customFormat="1" ht="19.9" customHeight="1" spans="1:4">
      <c r="A699" s="232">
        <v>2101201</v>
      </c>
      <c r="B699" s="232" t="s">
        <v>591</v>
      </c>
      <c r="C699" s="284">
        <v>32110.79</v>
      </c>
      <c r="D699" s="243"/>
    </row>
    <row r="700" s="213" customFormat="1" ht="19.9" customHeight="1" spans="1:4">
      <c r="A700" s="232">
        <v>2101202</v>
      </c>
      <c r="B700" s="232" t="s">
        <v>592</v>
      </c>
      <c r="C700" s="284">
        <v>28350.01</v>
      </c>
      <c r="D700" s="243"/>
    </row>
    <row r="701" s="213" customFormat="1" ht="19.9" customHeight="1" spans="1:4">
      <c r="A701" s="232">
        <v>2101299</v>
      </c>
      <c r="B701" s="232" t="s">
        <v>593</v>
      </c>
      <c r="C701" s="284">
        <v>1058.4</v>
      </c>
      <c r="D701" s="243"/>
    </row>
    <row r="702" s="213" customFormat="1" ht="19.9" customHeight="1" spans="1:4">
      <c r="A702" s="280">
        <v>21013</v>
      </c>
      <c r="B702" s="281" t="s">
        <v>594</v>
      </c>
      <c r="C702" s="282">
        <f>SUM(C703:C705)</f>
        <v>16397.49</v>
      </c>
      <c r="D702" s="283"/>
    </row>
    <row r="703" s="213" customFormat="1" ht="19.9" customHeight="1" spans="1:4">
      <c r="A703" s="232">
        <v>2101301</v>
      </c>
      <c r="B703" s="232" t="s">
        <v>595</v>
      </c>
      <c r="C703" s="284">
        <v>14595.92</v>
      </c>
      <c r="D703" s="243"/>
    </row>
    <row r="704" s="213" customFormat="1" ht="19.9" customHeight="1" spans="1:4">
      <c r="A704" s="232">
        <v>2101302</v>
      </c>
      <c r="B704" s="232" t="s">
        <v>596</v>
      </c>
      <c r="C704" s="284">
        <v>0</v>
      </c>
      <c r="D704" s="243"/>
    </row>
    <row r="705" s="213" customFormat="1" ht="19.9" customHeight="1" spans="1:4">
      <c r="A705" s="232">
        <v>2101399</v>
      </c>
      <c r="B705" s="232" t="s">
        <v>597</v>
      </c>
      <c r="C705" s="284">
        <v>1801.57</v>
      </c>
      <c r="D705" s="243"/>
    </row>
    <row r="706" s="213" customFormat="1" ht="19.9" customHeight="1" spans="1:4">
      <c r="A706" s="280">
        <v>21014</v>
      </c>
      <c r="B706" s="281" t="s">
        <v>598</v>
      </c>
      <c r="C706" s="282">
        <f>SUM(C707:C708)</f>
        <v>73.73</v>
      </c>
      <c r="D706" s="283"/>
    </row>
    <row r="707" s="213" customFormat="1" ht="19.9" customHeight="1" spans="1:4">
      <c r="A707" s="232">
        <v>2101401</v>
      </c>
      <c r="B707" s="232" t="s">
        <v>599</v>
      </c>
      <c r="C707" s="284">
        <v>54.2</v>
      </c>
      <c r="D707" s="243"/>
    </row>
    <row r="708" s="213" customFormat="1" ht="19.9" customHeight="1" spans="1:4">
      <c r="A708" s="232">
        <v>2101499</v>
      </c>
      <c r="B708" s="232" t="s">
        <v>600</v>
      </c>
      <c r="C708" s="284">
        <v>19.53</v>
      </c>
      <c r="D708" s="243"/>
    </row>
    <row r="709" s="213" customFormat="1" ht="19.9" customHeight="1" spans="1:4">
      <c r="A709" s="280">
        <v>21015</v>
      </c>
      <c r="B709" s="281" t="s">
        <v>601</v>
      </c>
      <c r="C709" s="282">
        <f>SUM(C710:C717)</f>
        <v>11536.89</v>
      </c>
      <c r="D709" s="283"/>
    </row>
    <row r="710" s="213" customFormat="1" ht="19.9" customHeight="1" spans="1:4">
      <c r="A710" s="232">
        <v>2101501</v>
      </c>
      <c r="B710" s="232" t="s">
        <v>87</v>
      </c>
      <c r="C710" s="284">
        <v>2593.86</v>
      </c>
      <c r="D710" s="243"/>
    </row>
    <row r="711" s="213" customFormat="1" ht="19.9" customHeight="1" spans="1:4">
      <c r="A711" s="232">
        <v>2101502</v>
      </c>
      <c r="B711" s="232" t="s">
        <v>88</v>
      </c>
      <c r="C711" s="284">
        <v>0</v>
      </c>
      <c r="D711" s="243"/>
    </row>
    <row r="712" s="213" customFormat="1" ht="19.9" customHeight="1" spans="1:4">
      <c r="A712" s="232">
        <v>2101503</v>
      </c>
      <c r="B712" s="232" t="s">
        <v>89</v>
      </c>
      <c r="C712" s="284">
        <v>0</v>
      </c>
      <c r="D712" s="243"/>
    </row>
    <row r="713" s="213" customFormat="1" ht="19.9" customHeight="1" spans="1:4">
      <c r="A713" s="232">
        <v>2101504</v>
      </c>
      <c r="B713" s="232" t="s">
        <v>127</v>
      </c>
      <c r="C713" s="284">
        <v>1274.84</v>
      </c>
      <c r="D713" s="243"/>
    </row>
    <row r="714" s="213" customFormat="1" ht="19.9" customHeight="1" spans="1:4">
      <c r="A714" s="232">
        <v>2101505</v>
      </c>
      <c r="B714" s="232" t="s">
        <v>602</v>
      </c>
      <c r="C714" s="284">
        <v>4031.45</v>
      </c>
      <c r="D714" s="243"/>
    </row>
    <row r="715" s="213" customFormat="1" ht="19.9" customHeight="1" spans="1:4">
      <c r="A715" s="232">
        <v>2101506</v>
      </c>
      <c r="B715" s="232" t="s">
        <v>603</v>
      </c>
      <c r="C715" s="284">
        <v>535.46</v>
      </c>
      <c r="D715" s="243"/>
    </row>
    <row r="716" s="213" customFormat="1" ht="19.9" customHeight="1" spans="1:4">
      <c r="A716" s="232">
        <v>2101550</v>
      </c>
      <c r="B716" s="232" t="s">
        <v>96</v>
      </c>
      <c r="C716" s="284">
        <v>0</v>
      </c>
      <c r="D716" s="243"/>
    </row>
    <row r="717" s="213" customFormat="1" ht="19.9" customHeight="1" spans="1:4">
      <c r="A717" s="232">
        <v>2101599</v>
      </c>
      <c r="B717" s="232" t="s">
        <v>604</v>
      </c>
      <c r="C717" s="284">
        <v>3101.28</v>
      </c>
      <c r="D717" s="243"/>
    </row>
    <row r="718" s="213" customFormat="1" ht="19.9" customHeight="1" spans="1:4">
      <c r="A718" s="280">
        <v>21016</v>
      </c>
      <c r="B718" s="281" t="s">
        <v>605</v>
      </c>
      <c r="C718" s="282">
        <f>C719</f>
        <v>154.41</v>
      </c>
      <c r="D718" s="283"/>
    </row>
    <row r="719" s="213" customFormat="1" ht="19.9" customHeight="1" spans="1:4">
      <c r="A719" s="232">
        <v>2101601</v>
      </c>
      <c r="B719" s="232" t="s">
        <v>606</v>
      </c>
      <c r="C719" s="284">
        <v>154.41</v>
      </c>
      <c r="D719" s="243"/>
    </row>
    <row r="720" s="213" customFormat="1" ht="19.9" customHeight="1" spans="1:4">
      <c r="A720" s="280">
        <v>21099</v>
      </c>
      <c r="B720" s="281" t="s">
        <v>607</v>
      </c>
      <c r="C720" s="282">
        <f>C721</f>
        <v>12185.67</v>
      </c>
      <c r="D720" s="283"/>
    </row>
    <row r="721" s="213" customFormat="1" ht="19.9" customHeight="1" spans="1:4">
      <c r="A721" s="232">
        <v>2109999</v>
      </c>
      <c r="B721" s="232" t="s">
        <v>608</v>
      </c>
      <c r="C721" s="284">
        <v>12185.67</v>
      </c>
      <c r="D721" s="243"/>
    </row>
    <row r="722" s="213" customFormat="1" ht="19.9" customHeight="1" spans="1:4">
      <c r="A722" s="277">
        <v>211</v>
      </c>
      <c r="B722" s="224" t="s">
        <v>609</v>
      </c>
      <c r="C722" s="278">
        <f>SUM(C723,C733,C737,C746,C753,C760,C766,C769,C772,C773,C774,C780,C781,C782,C793)</f>
        <v>73718.95</v>
      </c>
      <c r="D722" s="279"/>
    </row>
    <row r="723" s="213" customFormat="1" ht="19.9" customHeight="1" spans="1:4">
      <c r="A723" s="280">
        <v>21101</v>
      </c>
      <c r="B723" s="281" t="s">
        <v>610</v>
      </c>
      <c r="C723" s="282">
        <f>SUM(C724:C732)</f>
        <v>21840.72</v>
      </c>
      <c r="D723" s="283"/>
    </row>
    <row r="724" s="213" customFormat="1" ht="19.9" customHeight="1" spans="1:4">
      <c r="A724" s="232">
        <v>2110101</v>
      </c>
      <c r="B724" s="232" t="s">
        <v>87</v>
      </c>
      <c r="C724" s="284">
        <v>4456.63</v>
      </c>
      <c r="D724" s="243"/>
    </row>
    <row r="725" s="213" customFormat="1" ht="19.9" customHeight="1" spans="1:4">
      <c r="A725" s="232">
        <v>2110102</v>
      </c>
      <c r="B725" s="232" t="s">
        <v>88</v>
      </c>
      <c r="C725" s="284">
        <v>40.36</v>
      </c>
      <c r="D725" s="243"/>
    </row>
    <row r="726" s="213" customFormat="1" ht="19.9" customHeight="1" spans="1:4">
      <c r="A726" s="232">
        <v>2110103</v>
      </c>
      <c r="B726" s="232" t="s">
        <v>89</v>
      </c>
      <c r="C726" s="284">
        <v>0</v>
      </c>
      <c r="D726" s="243"/>
    </row>
    <row r="727" s="213" customFormat="1" ht="19.9" customHeight="1" spans="1:4">
      <c r="A727" s="232">
        <v>2110104</v>
      </c>
      <c r="B727" s="232" t="s">
        <v>611</v>
      </c>
      <c r="C727" s="284">
        <v>1030.82</v>
      </c>
      <c r="D727" s="243"/>
    </row>
    <row r="728" s="213" customFormat="1" ht="19.9" customHeight="1" spans="1:4">
      <c r="A728" s="232">
        <v>2110105</v>
      </c>
      <c r="B728" s="232" t="s">
        <v>612</v>
      </c>
      <c r="C728" s="284">
        <v>22.87</v>
      </c>
      <c r="D728" s="243"/>
    </row>
    <row r="729" s="213" customFormat="1" ht="19.9" customHeight="1" spans="1:4">
      <c r="A729" s="232">
        <v>2110106</v>
      </c>
      <c r="B729" s="232" t="s">
        <v>613</v>
      </c>
      <c r="C729" s="284">
        <v>0</v>
      </c>
      <c r="D729" s="243"/>
    </row>
    <row r="730" s="213" customFormat="1" ht="19.9" customHeight="1" spans="1:4">
      <c r="A730" s="232">
        <v>2110107</v>
      </c>
      <c r="B730" s="232" t="s">
        <v>614</v>
      </c>
      <c r="C730" s="284">
        <v>0</v>
      </c>
      <c r="D730" s="243"/>
    </row>
    <row r="731" s="213" customFormat="1" ht="19.9" customHeight="1" spans="1:4">
      <c r="A731" s="232">
        <v>2110108</v>
      </c>
      <c r="B731" s="232" t="s">
        <v>615</v>
      </c>
      <c r="C731" s="284">
        <v>0</v>
      </c>
      <c r="D731" s="243"/>
    </row>
    <row r="732" s="213" customFormat="1" ht="19.9" customHeight="1" spans="1:4">
      <c r="A732" s="232">
        <v>2110199</v>
      </c>
      <c r="B732" s="232" t="s">
        <v>616</v>
      </c>
      <c r="C732" s="284">
        <v>16290.04</v>
      </c>
      <c r="D732" s="243"/>
    </row>
    <row r="733" s="213" customFormat="1" ht="19.9" customHeight="1" spans="1:4">
      <c r="A733" s="280">
        <v>21102</v>
      </c>
      <c r="B733" s="281" t="s">
        <v>617</v>
      </c>
      <c r="C733" s="282">
        <f>SUM(C734:C736)</f>
        <v>707.97</v>
      </c>
      <c r="D733" s="283"/>
    </row>
    <row r="734" s="213" customFormat="1" ht="19.9" customHeight="1" spans="1:4">
      <c r="A734" s="232">
        <v>2110203</v>
      </c>
      <c r="B734" s="232" t="s">
        <v>618</v>
      </c>
      <c r="C734" s="284">
        <v>5.72</v>
      </c>
      <c r="D734" s="243"/>
    </row>
    <row r="735" s="213" customFormat="1" ht="19.9" customHeight="1" spans="1:4">
      <c r="A735" s="232">
        <v>2110204</v>
      </c>
      <c r="B735" s="232" t="s">
        <v>619</v>
      </c>
      <c r="C735" s="284">
        <v>0</v>
      </c>
      <c r="D735" s="243"/>
    </row>
    <row r="736" s="213" customFormat="1" ht="19.9" customHeight="1" spans="1:4">
      <c r="A736" s="232">
        <v>2110299</v>
      </c>
      <c r="B736" s="232" t="s">
        <v>620</v>
      </c>
      <c r="C736" s="284">
        <v>702.25</v>
      </c>
      <c r="D736" s="243"/>
    </row>
    <row r="737" s="213" customFormat="1" ht="19.9" customHeight="1" spans="1:4">
      <c r="A737" s="280">
        <v>21103</v>
      </c>
      <c r="B737" s="281" t="s">
        <v>621</v>
      </c>
      <c r="C737" s="282">
        <f>SUM(C738:C745)</f>
        <v>6744.94</v>
      </c>
      <c r="D737" s="283"/>
    </row>
    <row r="738" s="213" customFormat="1" ht="19.9" customHeight="1" spans="1:4">
      <c r="A738" s="232">
        <v>2110301</v>
      </c>
      <c r="B738" s="232" t="s">
        <v>622</v>
      </c>
      <c r="C738" s="284">
        <v>2401.56</v>
      </c>
      <c r="D738" s="243"/>
    </row>
    <row r="739" s="213" customFormat="1" ht="19.9" customHeight="1" spans="1:4">
      <c r="A739" s="232">
        <v>2110302</v>
      </c>
      <c r="B739" s="232" t="s">
        <v>623</v>
      </c>
      <c r="C739" s="284">
        <v>1107.43</v>
      </c>
      <c r="D739" s="243"/>
    </row>
    <row r="740" s="213" customFormat="1" ht="19.9" customHeight="1" spans="1:4">
      <c r="A740" s="232">
        <v>2110303</v>
      </c>
      <c r="B740" s="232" t="s">
        <v>624</v>
      </c>
      <c r="C740" s="284">
        <v>0</v>
      </c>
      <c r="D740" s="243"/>
    </row>
    <row r="741" s="213" customFormat="1" ht="19.9" customHeight="1" spans="1:4">
      <c r="A741" s="232">
        <v>2110304</v>
      </c>
      <c r="B741" s="232" t="s">
        <v>625</v>
      </c>
      <c r="C741" s="284">
        <v>90</v>
      </c>
      <c r="D741" s="243"/>
    </row>
    <row r="742" s="213" customFormat="1" ht="19.9" customHeight="1" spans="1:4">
      <c r="A742" s="232">
        <v>2110305</v>
      </c>
      <c r="B742" s="232" t="s">
        <v>626</v>
      </c>
      <c r="C742" s="284">
        <v>0</v>
      </c>
      <c r="D742" s="243"/>
    </row>
    <row r="743" s="213" customFormat="1" ht="19.9" customHeight="1" spans="1:4">
      <c r="A743" s="232">
        <v>2110306</v>
      </c>
      <c r="B743" s="232" t="s">
        <v>627</v>
      </c>
      <c r="C743" s="284">
        <v>0</v>
      </c>
      <c r="D743" s="243"/>
    </row>
    <row r="744" s="213" customFormat="1" ht="19.9" customHeight="1" spans="1:4">
      <c r="A744" s="232">
        <v>2110307</v>
      </c>
      <c r="B744" s="232" t="s">
        <v>628</v>
      </c>
      <c r="C744" s="284">
        <v>321</v>
      </c>
      <c r="D744" s="243"/>
    </row>
    <row r="745" s="213" customFormat="1" ht="19.9" customHeight="1" spans="1:4">
      <c r="A745" s="232">
        <v>2110399</v>
      </c>
      <c r="B745" s="232" t="s">
        <v>629</v>
      </c>
      <c r="C745" s="284">
        <v>2824.95</v>
      </c>
      <c r="D745" s="243"/>
    </row>
    <row r="746" s="213" customFormat="1" ht="19.9" customHeight="1" spans="1:4">
      <c r="A746" s="280">
        <v>21104</v>
      </c>
      <c r="B746" s="281" t="s">
        <v>630</v>
      </c>
      <c r="C746" s="282">
        <f>SUM(C747:C752)</f>
        <v>36174.59</v>
      </c>
      <c r="D746" s="283"/>
    </row>
    <row r="747" s="213" customFormat="1" ht="19.9" customHeight="1" spans="1:4">
      <c r="A747" s="232">
        <v>2110401</v>
      </c>
      <c r="B747" s="232" t="s">
        <v>631</v>
      </c>
      <c r="C747" s="284">
        <v>17804.7</v>
      </c>
      <c r="D747" s="243"/>
    </row>
    <row r="748" s="213" customFormat="1" ht="19.9" customHeight="1" spans="1:4">
      <c r="A748" s="232">
        <v>2110402</v>
      </c>
      <c r="B748" s="232" t="s">
        <v>632</v>
      </c>
      <c r="C748" s="284">
        <v>1513.44</v>
      </c>
      <c r="D748" s="243"/>
    </row>
    <row r="749" s="213" customFormat="1" ht="19.9" customHeight="1" spans="1:4">
      <c r="A749" s="232">
        <v>2110404</v>
      </c>
      <c r="B749" s="232" t="s">
        <v>633</v>
      </c>
      <c r="C749" s="284">
        <v>194.98</v>
      </c>
      <c r="D749" s="243"/>
    </row>
    <row r="750" s="213" customFormat="1" ht="19.9" customHeight="1" spans="1:4">
      <c r="A750" s="232">
        <v>2110405</v>
      </c>
      <c r="B750" s="232" t="s">
        <v>634</v>
      </c>
      <c r="C750" s="284">
        <v>2401.56</v>
      </c>
      <c r="D750" s="243"/>
    </row>
    <row r="751" s="213" customFormat="1" ht="19.9" customHeight="1" spans="1:4">
      <c r="A751" s="232">
        <v>2110406</v>
      </c>
      <c r="B751" s="232" t="s">
        <v>635</v>
      </c>
      <c r="C751" s="284">
        <v>614.67</v>
      </c>
      <c r="D751" s="243"/>
    </row>
    <row r="752" s="213" customFormat="1" ht="19.9" customHeight="1" spans="1:4">
      <c r="A752" s="232">
        <v>2110499</v>
      </c>
      <c r="B752" s="232" t="s">
        <v>636</v>
      </c>
      <c r="C752" s="284">
        <v>13645.24</v>
      </c>
      <c r="D752" s="243"/>
    </row>
    <row r="753" s="213" customFormat="1" ht="19.9" customHeight="1" spans="1:4">
      <c r="A753" s="280">
        <v>21105</v>
      </c>
      <c r="B753" s="281" t="s">
        <v>637</v>
      </c>
      <c r="C753" s="282">
        <f>SUM(C754:C759)</f>
        <v>1938.78</v>
      </c>
      <c r="D753" s="283"/>
    </row>
    <row r="754" s="213" customFormat="1" ht="19.9" customHeight="1" spans="1:4">
      <c r="A754" s="232">
        <v>2110501</v>
      </c>
      <c r="B754" s="232" t="s">
        <v>638</v>
      </c>
      <c r="C754" s="284">
        <v>700.55</v>
      </c>
      <c r="D754" s="243"/>
    </row>
    <row r="755" s="213" customFormat="1" ht="19.9" customHeight="1" spans="1:4">
      <c r="A755" s="232">
        <v>2110502</v>
      </c>
      <c r="B755" s="232" t="s">
        <v>639</v>
      </c>
      <c r="C755" s="284">
        <v>0</v>
      </c>
      <c r="D755" s="243"/>
    </row>
    <row r="756" s="213" customFormat="1" ht="19.9" customHeight="1" spans="1:4">
      <c r="A756" s="232">
        <v>2110503</v>
      </c>
      <c r="B756" s="232" t="s">
        <v>640</v>
      </c>
      <c r="C756" s="284">
        <v>0</v>
      </c>
      <c r="D756" s="243"/>
    </row>
    <row r="757" s="213" customFormat="1" ht="19.9" customHeight="1" spans="1:4">
      <c r="A757" s="232">
        <v>2110506</v>
      </c>
      <c r="B757" s="232" t="s">
        <v>641</v>
      </c>
      <c r="C757" s="284">
        <v>0</v>
      </c>
      <c r="D757" s="243"/>
    </row>
    <row r="758" s="213" customFormat="1" ht="19.9" customHeight="1" spans="1:4">
      <c r="A758" s="232">
        <v>2110507</v>
      </c>
      <c r="B758" s="232" t="s">
        <v>642</v>
      </c>
      <c r="C758" s="284">
        <v>1238.23</v>
      </c>
      <c r="D758" s="243"/>
    </row>
    <row r="759" s="213" customFormat="1" ht="19.9" customHeight="1" spans="1:4">
      <c r="A759" s="232">
        <v>2110599</v>
      </c>
      <c r="B759" s="232" t="s">
        <v>643</v>
      </c>
      <c r="C759" s="284">
        <v>0</v>
      </c>
      <c r="D759" s="243"/>
    </row>
    <row r="760" s="213" customFormat="1" ht="19.9" customHeight="1" spans="1:4">
      <c r="A760" s="280">
        <v>21106</v>
      </c>
      <c r="B760" s="281" t="s">
        <v>644</v>
      </c>
      <c r="C760" s="282">
        <f>SUM(C761:C765)</f>
        <v>146.78</v>
      </c>
      <c r="D760" s="283"/>
    </row>
    <row r="761" s="213" customFormat="1" ht="19.9" customHeight="1" spans="1:4">
      <c r="A761" s="232">
        <v>2110602</v>
      </c>
      <c r="B761" s="232" t="s">
        <v>645</v>
      </c>
      <c r="C761" s="284">
        <v>0</v>
      </c>
      <c r="D761" s="243"/>
    </row>
    <row r="762" s="213" customFormat="1" ht="19.9" customHeight="1" spans="1:4">
      <c r="A762" s="232">
        <v>2110603</v>
      </c>
      <c r="B762" s="232" t="s">
        <v>646</v>
      </c>
      <c r="C762" s="284">
        <v>0</v>
      </c>
      <c r="D762" s="243"/>
    </row>
    <row r="763" s="213" customFormat="1" ht="19.9" customHeight="1" spans="1:4">
      <c r="A763" s="232">
        <v>2110604</v>
      </c>
      <c r="B763" s="232" t="s">
        <v>647</v>
      </c>
      <c r="C763" s="284">
        <v>0</v>
      </c>
      <c r="D763" s="243"/>
    </row>
    <row r="764" s="213" customFormat="1" ht="19.9" customHeight="1" spans="1:4">
      <c r="A764" s="232">
        <v>2110605</v>
      </c>
      <c r="B764" s="232" t="s">
        <v>648</v>
      </c>
      <c r="C764" s="284">
        <v>71.82</v>
      </c>
      <c r="D764" s="243"/>
    </row>
    <row r="765" s="213" customFormat="1" ht="19.9" customHeight="1" spans="1:4">
      <c r="A765" s="232">
        <v>2110699</v>
      </c>
      <c r="B765" s="232" t="s">
        <v>649</v>
      </c>
      <c r="C765" s="284">
        <v>74.96</v>
      </c>
      <c r="D765" s="243"/>
    </row>
    <row r="766" s="213" customFormat="1" ht="19.9" customHeight="1" spans="1:4">
      <c r="A766" s="280">
        <v>21107</v>
      </c>
      <c r="B766" s="281" t="s">
        <v>650</v>
      </c>
      <c r="C766" s="282">
        <f>SUM(C767:C768)</f>
        <v>0</v>
      </c>
      <c r="D766" s="283"/>
    </row>
    <row r="767" s="213" customFormat="1" ht="19.9" customHeight="1" spans="1:4">
      <c r="A767" s="232">
        <v>2110704</v>
      </c>
      <c r="B767" s="232" t="s">
        <v>651</v>
      </c>
      <c r="C767" s="284">
        <v>0</v>
      </c>
      <c r="D767" s="243"/>
    </row>
    <row r="768" s="213" customFormat="1" ht="19.9" customHeight="1" spans="1:4">
      <c r="A768" s="232">
        <v>2110799</v>
      </c>
      <c r="B768" s="232" t="s">
        <v>652</v>
      </c>
      <c r="C768" s="284">
        <v>0</v>
      </c>
      <c r="D768" s="243"/>
    </row>
    <row r="769" s="213" customFormat="1" ht="19.9" customHeight="1" spans="1:4">
      <c r="A769" s="280">
        <v>21108</v>
      </c>
      <c r="B769" s="281" t="s">
        <v>653</v>
      </c>
      <c r="C769" s="282">
        <f>SUM(C770:C771)</f>
        <v>0</v>
      </c>
      <c r="D769" s="283"/>
    </row>
    <row r="770" s="213" customFormat="1" ht="19.9" customHeight="1" spans="1:4">
      <c r="A770" s="232">
        <v>2110804</v>
      </c>
      <c r="B770" s="232" t="s">
        <v>654</v>
      </c>
      <c r="C770" s="284">
        <v>0</v>
      </c>
      <c r="D770" s="243"/>
    </row>
    <row r="771" s="213" customFormat="1" ht="19.9" customHeight="1" spans="1:4">
      <c r="A771" s="232">
        <v>2110899</v>
      </c>
      <c r="B771" s="232" t="s">
        <v>655</v>
      </c>
      <c r="C771" s="284">
        <v>0</v>
      </c>
      <c r="D771" s="243"/>
    </row>
    <row r="772" s="213" customFormat="1" ht="19.9" customHeight="1" spans="1:4">
      <c r="A772" s="280">
        <v>21109</v>
      </c>
      <c r="B772" s="281" t="s">
        <v>656</v>
      </c>
      <c r="C772" s="282"/>
      <c r="D772" s="283"/>
    </row>
    <row r="773" s="213" customFormat="1" ht="19.9" customHeight="1" spans="1:4">
      <c r="A773" s="280">
        <v>21110</v>
      </c>
      <c r="B773" s="281" t="s">
        <v>657</v>
      </c>
      <c r="C773" s="282"/>
      <c r="D773" s="283"/>
    </row>
    <row r="774" s="213" customFormat="1" ht="19.9" customHeight="1" spans="1:4">
      <c r="A774" s="280">
        <v>21111</v>
      </c>
      <c r="B774" s="281" t="s">
        <v>658</v>
      </c>
      <c r="C774" s="282">
        <f>SUM(C775:C779)</f>
        <v>313.49</v>
      </c>
      <c r="D774" s="283"/>
    </row>
    <row r="775" s="213" customFormat="1" ht="19.9" customHeight="1" spans="1:4">
      <c r="A775" s="232">
        <v>2111101</v>
      </c>
      <c r="B775" s="232" t="s">
        <v>659</v>
      </c>
      <c r="C775" s="284">
        <v>302.05</v>
      </c>
      <c r="D775" s="243"/>
    </row>
    <row r="776" s="213" customFormat="1" ht="19.9" customHeight="1" spans="1:4">
      <c r="A776" s="232">
        <v>2111102</v>
      </c>
      <c r="B776" s="232" t="s">
        <v>660</v>
      </c>
      <c r="C776" s="284">
        <v>11.44</v>
      </c>
      <c r="D776" s="243"/>
    </row>
    <row r="777" s="213" customFormat="1" ht="19.9" customHeight="1" spans="1:4">
      <c r="A777" s="232">
        <v>2111103</v>
      </c>
      <c r="B777" s="232" t="s">
        <v>661</v>
      </c>
      <c r="C777" s="284">
        <v>0</v>
      </c>
      <c r="D777" s="243"/>
    </row>
    <row r="778" s="213" customFormat="1" ht="19.9" customHeight="1" spans="1:4">
      <c r="A778" s="232">
        <v>2111104</v>
      </c>
      <c r="B778" s="232" t="s">
        <v>662</v>
      </c>
      <c r="C778" s="284">
        <v>0</v>
      </c>
      <c r="D778" s="243"/>
    </row>
    <row r="779" s="213" customFormat="1" ht="19.9" customHeight="1" spans="1:4">
      <c r="A779" s="232">
        <v>2111199</v>
      </c>
      <c r="B779" s="232" t="s">
        <v>663</v>
      </c>
      <c r="C779" s="284">
        <v>0</v>
      </c>
      <c r="D779" s="243"/>
    </row>
    <row r="780" s="213" customFormat="1" ht="19.9" customHeight="1" spans="1:4">
      <c r="A780" s="280">
        <v>21112</v>
      </c>
      <c r="B780" s="281" t="s">
        <v>664</v>
      </c>
      <c r="C780" s="282"/>
      <c r="D780" s="283"/>
    </row>
    <row r="781" s="213" customFormat="1" ht="19.9" customHeight="1" spans="1:4">
      <c r="A781" s="280">
        <v>21113</v>
      </c>
      <c r="B781" s="281" t="s">
        <v>665</v>
      </c>
      <c r="C781" s="282"/>
      <c r="D781" s="283"/>
    </row>
    <row r="782" s="213" customFormat="1" ht="19.9" customHeight="1" spans="1:4">
      <c r="A782" s="280">
        <v>21114</v>
      </c>
      <c r="B782" s="281" t="s">
        <v>666</v>
      </c>
      <c r="C782" s="282">
        <f>SUM(C783:C792)</f>
        <v>0</v>
      </c>
      <c r="D782" s="283"/>
    </row>
    <row r="783" s="213" customFormat="1" ht="19.9" customHeight="1" spans="1:4">
      <c r="A783" s="232">
        <v>2111401</v>
      </c>
      <c r="B783" s="232" t="s">
        <v>87</v>
      </c>
      <c r="C783" s="284">
        <v>0</v>
      </c>
      <c r="D783" s="243"/>
    </row>
    <row r="784" s="213" customFormat="1" ht="19.9" customHeight="1" spans="1:4">
      <c r="A784" s="232">
        <v>2111402</v>
      </c>
      <c r="B784" s="232" t="s">
        <v>88</v>
      </c>
      <c r="C784" s="284">
        <v>0</v>
      </c>
      <c r="D784" s="243"/>
    </row>
    <row r="785" s="213" customFormat="1" ht="19.9" customHeight="1" spans="1:4">
      <c r="A785" s="232">
        <v>2111403</v>
      </c>
      <c r="B785" s="232" t="s">
        <v>89</v>
      </c>
      <c r="C785" s="284">
        <v>0</v>
      </c>
      <c r="D785" s="243"/>
    </row>
    <row r="786" s="213" customFormat="1" ht="19.9" customHeight="1" spans="1:4">
      <c r="A786" s="232">
        <v>2111406</v>
      </c>
      <c r="B786" s="232" t="s">
        <v>667</v>
      </c>
      <c r="C786" s="284">
        <v>0</v>
      </c>
      <c r="D786" s="243"/>
    </row>
    <row r="787" s="213" customFormat="1" ht="19.9" customHeight="1" spans="1:4">
      <c r="A787" s="232">
        <v>2111407</v>
      </c>
      <c r="B787" s="232" t="s">
        <v>668</v>
      </c>
      <c r="C787" s="284">
        <v>0</v>
      </c>
      <c r="D787" s="243"/>
    </row>
    <row r="788" s="213" customFormat="1" ht="19.9" customHeight="1" spans="1:4">
      <c r="A788" s="232">
        <v>2111408</v>
      </c>
      <c r="B788" s="232" t="s">
        <v>669</v>
      </c>
      <c r="C788" s="284">
        <v>0</v>
      </c>
      <c r="D788" s="243"/>
    </row>
    <row r="789" s="213" customFormat="1" ht="19.9" customHeight="1" spans="1:4">
      <c r="A789" s="232">
        <v>2111411</v>
      </c>
      <c r="B789" s="232" t="s">
        <v>127</v>
      </c>
      <c r="C789" s="284">
        <v>0</v>
      </c>
      <c r="D789" s="243"/>
    </row>
    <row r="790" s="213" customFormat="1" ht="19.9" customHeight="1" spans="1:4">
      <c r="A790" s="232">
        <v>2111413</v>
      </c>
      <c r="B790" s="232" t="s">
        <v>670</v>
      </c>
      <c r="C790" s="284">
        <v>0</v>
      </c>
      <c r="D790" s="243"/>
    </row>
    <row r="791" s="213" customFormat="1" ht="19.9" customHeight="1" spans="1:4">
      <c r="A791" s="232">
        <v>2111450</v>
      </c>
      <c r="B791" s="232" t="s">
        <v>96</v>
      </c>
      <c r="C791" s="284">
        <v>0</v>
      </c>
      <c r="D791" s="243"/>
    </row>
    <row r="792" s="213" customFormat="1" ht="19.9" customHeight="1" spans="1:4">
      <c r="A792" s="232">
        <v>2111499</v>
      </c>
      <c r="B792" s="232" t="s">
        <v>671</v>
      </c>
      <c r="C792" s="284">
        <v>0</v>
      </c>
      <c r="D792" s="243"/>
    </row>
    <row r="793" s="213" customFormat="1" ht="19.9" customHeight="1" spans="1:4">
      <c r="A793" s="280">
        <v>21199</v>
      </c>
      <c r="B793" s="281" t="s">
        <v>672</v>
      </c>
      <c r="C793" s="282">
        <f>C794</f>
        <v>5851.68</v>
      </c>
      <c r="D793" s="283"/>
    </row>
    <row r="794" s="213" customFormat="1" ht="19.9" customHeight="1" spans="1:4">
      <c r="A794" s="232">
        <v>2119999</v>
      </c>
      <c r="B794" s="232" t="s">
        <v>673</v>
      </c>
      <c r="C794" s="284">
        <v>5851.68</v>
      </c>
      <c r="D794" s="243"/>
    </row>
    <row r="795" s="213" customFormat="1" ht="19.9" customHeight="1" spans="1:4">
      <c r="A795" s="277">
        <v>212</v>
      </c>
      <c r="B795" s="224" t="s">
        <v>674</v>
      </c>
      <c r="C795" s="278">
        <f>SUM(C796,C807,C809,C812,C814,C816)</f>
        <v>116649.3</v>
      </c>
      <c r="D795" s="279"/>
    </row>
    <row r="796" s="213" customFormat="1" ht="19.9" customHeight="1" spans="1:4">
      <c r="A796" s="280">
        <v>21201</v>
      </c>
      <c r="B796" s="281" t="s">
        <v>675</v>
      </c>
      <c r="C796" s="282">
        <f>SUM(C797:C806)</f>
        <v>23687.65</v>
      </c>
      <c r="D796" s="283"/>
    </row>
    <row r="797" s="213" customFormat="1" ht="19.9" customHeight="1" spans="1:4">
      <c r="A797" s="232">
        <v>2120101</v>
      </c>
      <c r="B797" s="232" t="s">
        <v>87</v>
      </c>
      <c r="C797" s="284">
        <v>7033.1</v>
      </c>
      <c r="D797" s="243"/>
    </row>
    <row r="798" s="213" customFormat="1" ht="19.9" customHeight="1" spans="1:4">
      <c r="A798" s="232">
        <v>2120102</v>
      </c>
      <c r="B798" s="232" t="s">
        <v>88</v>
      </c>
      <c r="C798" s="284">
        <v>452.09</v>
      </c>
      <c r="D798" s="243"/>
    </row>
    <row r="799" s="213" customFormat="1" ht="19.9" customHeight="1" spans="1:4">
      <c r="A799" s="232">
        <v>2120103</v>
      </c>
      <c r="B799" s="232" t="s">
        <v>89</v>
      </c>
      <c r="C799" s="284">
        <v>34.31</v>
      </c>
      <c r="D799" s="243"/>
    </row>
    <row r="800" s="213" customFormat="1" ht="19.9" customHeight="1" spans="1:4">
      <c r="A800" s="232">
        <v>2120104</v>
      </c>
      <c r="B800" s="232" t="s">
        <v>676</v>
      </c>
      <c r="C800" s="284">
        <v>4883.19</v>
      </c>
      <c r="D800" s="243"/>
    </row>
    <row r="801" s="213" customFormat="1" ht="19.9" customHeight="1" spans="1:4">
      <c r="A801" s="232">
        <v>2120105</v>
      </c>
      <c r="B801" s="232" t="s">
        <v>677</v>
      </c>
      <c r="C801" s="284">
        <v>0</v>
      </c>
      <c r="D801" s="243"/>
    </row>
    <row r="802" s="213" customFormat="1" ht="19.9" customHeight="1" spans="1:4">
      <c r="A802" s="232">
        <v>2120106</v>
      </c>
      <c r="B802" s="232" t="s">
        <v>678</v>
      </c>
      <c r="C802" s="284">
        <v>0</v>
      </c>
      <c r="D802" s="243"/>
    </row>
    <row r="803" s="213" customFormat="1" ht="19.9" customHeight="1" spans="1:4">
      <c r="A803" s="232">
        <v>2120107</v>
      </c>
      <c r="B803" s="232" t="s">
        <v>679</v>
      </c>
      <c r="C803" s="284">
        <v>0</v>
      </c>
      <c r="D803" s="243"/>
    </row>
    <row r="804" s="213" customFormat="1" ht="19.9" customHeight="1" spans="1:4">
      <c r="A804" s="232">
        <v>2120109</v>
      </c>
      <c r="B804" s="232" t="s">
        <v>680</v>
      </c>
      <c r="C804" s="284">
        <v>0</v>
      </c>
      <c r="D804" s="243"/>
    </row>
    <row r="805" s="213" customFormat="1" ht="19.9" customHeight="1" spans="1:4">
      <c r="A805" s="232">
        <v>2120110</v>
      </c>
      <c r="B805" s="232" t="s">
        <v>681</v>
      </c>
      <c r="C805" s="284">
        <v>0</v>
      </c>
      <c r="D805" s="243"/>
    </row>
    <row r="806" s="213" customFormat="1" ht="19.9" customHeight="1" spans="1:4">
      <c r="A806" s="232">
        <v>2120199</v>
      </c>
      <c r="B806" s="232" t="s">
        <v>682</v>
      </c>
      <c r="C806" s="284">
        <v>11284.96</v>
      </c>
      <c r="D806" s="243"/>
    </row>
    <row r="807" s="213" customFormat="1" ht="19.9" customHeight="1" spans="1:4">
      <c r="A807" s="280">
        <v>21202</v>
      </c>
      <c r="B807" s="281" t="s">
        <v>683</v>
      </c>
      <c r="C807" s="282">
        <f>C808</f>
        <v>120</v>
      </c>
      <c r="D807" s="283"/>
    </row>
    <row r="808" s="213" customFormat="1" ht="19.9" customHeight="1" spans="1:4">
      <c r="A808" s="232">
        <v>2120201</v>
      </c>
      <c r="B808" s="232" t="s">
        <v>684</v>
      </c>
      <c r="C808" s="284">
        <v>120</v>
      </c>
      <c r="D808" s="243"/>
    </row>
    <row r="809" s="213" customFormat="1" ht="19.9" customHeight="1" spans="1:4">
      <c r="A809" s="280">
        <v>21203</v>
      </c>
      <c r="B809" s="281" t="s">
        <v>685</v>
      </c>
      <c r="C809" s="282">
        <f>SUM(C810:C811)</f>
        <v>85624.18</v>
      </c>
      <c r="D809" s="283"/>
    </row>
    <row r="810" s="213" customFormat="1" ht="19.9" customHeight="1" spans="1:4">
      <c r="A810" s="232">
        <v>2120303</v>
      </c>
      <c r="B810" s="232" t="s">
        <v>686</v>
      </c>
      <c r="C810" s="284">
        <v>25976.63</v>
      </c>
      <c r="D810" s="243"/>
    </row>
    <row r="811" s="213" customFormat="1" ht="19.9" customHeight="1" spans="1:4">
      <c r="A811" s="232">
        <v>2120399</v>
      </c>
      <c r="B811" s="232" t="s">
        <v>687</v>
      </c>
      <c r="C811" s="284">
        <v>59647.55</v>
      </c>
      <c r="D811" s="243"/>
    </row>
    <row r="812" s="213" customFormat="1" ht="19.9" customHeight="1" spans="1:4">
      <c r="A812" s="280">
        <v>21205</v>
      </c>
      <c r="B812" s="281" t="s">
        <v>688</v>
      </c>
      <c r="C812" s="282">
        <f t="shared" ref="C812:C816" si="0">C813</f>
        <v>2045.9</v>
      </c>
      <c r="D812" s="283"/>
    </row>
    <row r="813" s="213" customFormat="1" ht="19.9" customHeight="1" spans="1:4">
      <c r="A813" s="232">
        <v>2120501</v>
      </c>
      <c r="B813" s="232" t="s">
        <v>689</v>
      </c>
      <c r="C813" s="284">
        <v>2045.9</v>
      </c>
      <c r="D813" s="243"/>
    </row>
    <row r="814" s="213" customFormat="1" ht="19.9" customHeight="1" spans="1:4">
      <c r="A814" s="280">
        <v>21206</v>
      </c>
      <c r="B814" s="281" t="s">
        <v>690</v>
      </c>
      <c r="C814" s="282">
        <f t="shared" si="0"/>
        <v>1560.73</v>
      </c>
      <c r="D814" s="283"/>
    </row>
    <row r="815" s="213" customFormat="1" ht="19.9" customHeight="1" spans="1:4">
      <c r="A815" s="232">
        <v>2120601</v>
      </c>
      <c r="B815" s="232" t="s">
        <v>691</v>
      </c>
      <c r="C815" s="284">
        <v>1560.73</v>
      </c>
      <c r="D815" s="243"/>
    </row>
    <row r="816" s="213" customFormat="1" ht="19.9" customHeight="1" spans="1:4">
      <c r="A816" s="280">
        <v>21299</v>
      </c>
      <c r="B816" s="281" t="s">
        <v>692</v>
      </c>
      <c r="C816" s="282">
        <f t="shared" si="0"/>
        <v>3610.84</v>
      </c>
      <c r="D816" s="283"/>
    </row>
    <row r="817" s="213" customFormat="1" ht="19.9" customHeight="1" spans="1:4">
      <c r="A817" s="232">
        <v>2129999</v>
      </c>
      <c r="B817" s="232" t="s">
        <v>693</v>
      </c>
      <c r="C817" s="284">
        <v>3610.84</v>
      </c>
      <c r="D817" s="243"/>
    </row>
    <row r="818" s="213" customFormat="1" ht="19.9" customHeight="1" spans="1:4">
      <c r="A818" s="277">
        <v>213</v>
      </c>
      <c r="B818" s="224" t="s">
        <v>694</v>
      </c>
      <c r="C818" s="278">
        <f>SUM(C819,C845,C867,C895,C906,C913,C919,C922)</f>
        <v>458077.16</v>
      </c>
      <c r="D818" s="279"/>
    </row>
    <row r="819" s="213" customFormat="1" ht="19.9" customHeight="1" spans="1:4">
      <c r="A819" s="280">
        <v>21301</v>
      </c>
      <c r="B819" s="281" t="s">
        <v>695</v>
      </c>
      <c r="C819" s="282">
        <f>SUM(C820:C844)</f>
        <v>201391.16</v>
      </c>
      <c r="D819" s="283"/>
    </row>
    <row r="820" s="213" customFormat="1" ht="19.9" customHeight="1" spans="1:4">
      <c r="A820" s="232">
        <v>2130101</v>
      </c>
      <c r="B820" s="232" t="s">
        <v>87</v>
      </c>
      <c r="C820" s="284">
        <v>6589.25</v>
      </c>
      <c r="D820" s="243"/>
    </row>
    <row r="821" s="213" customFormat="1" ht="19.9" customHeight="1" spans="1:4">
      <c r="A821" s="232">
        <v>2130102</v>
      </c>
      <c r="B821" s="232" t="s">
        <v>88</v>
      </c>
      <c r="C821" s="284">
        <v>516</v>
      </c>
      <c r="D821" s="243"/>
    </row>
    <row r="822" s="213" customFormat="1" ht="19.9" customHeight="1" spans="1:4">
      <c r="A822" s="232">
        <v>2130103</v>
      </c>
      <c r="B822" s="232" t="s">
        <v>89</v>
      </c>
      <c r="C822" s="284">
        <v>0</v>
      </c>
      <c r="D822" s="243"/>
    </row>
    <row r="823" s="213" customFormat="1" ht="19.9" customHeight="1" spans="1:4">
      <c r="A823" s="232">
        <v>2130104</v>
      </c>
      <c r="B823" s="232" t="s">
        <v>96</v>
      </c>
      <c r="C823" s="284">
        <v>12370.85</v>
      </c>
      <c r="D823" s="243"/>
    </row>
    <row r="824" s="213" customFormat="1" ht="19.9" customHeight="1" spans="1:4">
      <c r="A824" s="232">
        <v>2130105</v>
      </c>
      <c r="B824" s="232" t="s">
        <v>696</v>
      </c>
      <c r="C824" s="284">
        <v>0</v>
      </c>
      <c r="D824" s="243"/>
    </row>
    <row r="825" s="213" customFormat="1" ht="19.9" customHeight="1" spans="1:4">
      <c r="A825" s="232">
        <v>2130106</v>
      </c>
      <c r="B825" s="232" t="s">
        <v>697</v>
      </c>
      <c r="C825" s="284">
        <v>8065.41</v>
      </c>
      <c r="D825" s="243"/>
    </row>
    <row r="826" s="213" customFormat="1" ht="19.9" customHeight="1" spans="1:4">
      <c r="A826" s="232">
        <v>2130108</v>
      </c>
      <c r="B826" s="232" t="s">
        <v>698</v>
      </c>
      <c r="C826" s="284">
        <v>1324.89</v>
      </c>
      <c r="D826" s="243"/>
    </row>
    <row r="827" s="213" customFormat="1" ht="19.9" customHeight="1" spans="1:4">
      <c r="A827" s="232">
        <v>2130109</v>
      </c>
      <c r="B827" s="232" t="s">
        <v>699</v>
      </c>
      <c r="C827" s="284">
        <v>6.52</v>
      </c>
      <c r="D827" s="243"/>
    </row>
    <row r="828" s="213" customFormat="1" ht="19.9" customHeight="1" spans="1:4">
      <c r="A828" s="232">
        <v>2130110</v>
      </c>
      <c r="B828" s="232" t="s">
        <v>700</v>
      </c>
      <c r="C828" s="284">
        <v>4.35</v>
      </c>
      <c r="D828" s="243"/>
    </row>
    <row r="829" s="213" customFormat="1" ht="19.9" customHeight="1" spans="1:4">
      <c r="A829" s="232">
        <v>2130111</v>
      </c>
      <c r="B829" s="232" t="s">
        <v>701</v>
      </c>
      <c r="C829" s="284">
        <v>100</v>
      </c>
      <c r="D829" s="243"/>
    </row>
    <row r="830" s="213" customFormat="1" ht="19.9" customHeight="1" spans="1:4">
      <c r="A830" s="232">
        <v>2130112</v>
      </c>
      <c r="B830" s="232" t="s">
        <v>702</v>
      </c>
      <c r="C830" s="284">
        <v>0</v>
      </c>
      <c r="D830" s="243"/>
    </row>
    <row r="831" s="213" customFormat="1" ht="19.9" customHeight="1" spans="1:4">
      <c r="A831" s="232">
        <v>2130114</v>
      </c>
      <c r="B831" s="232" t="s">
        <v>703</v>
      </c>
      <c r="C831" s="284">
        <v>0</v>
      </c>
      <c r="D831" s="243"/>
    </row>
    <row r="832" s="213" customFormat="1" ht="19.9" customHeight="1" spans="1:4">
      <c r="A832" s="232">
        <v>2130119</v>
      </c>
      <c r="B832" s="232" t="s">
        <v>704</v>
      </c>
      <c r="C832" s="284">
        <v>6440.37</v>
      </c>
      <c r="D832" s="243"/>
    </row>
    <row r="833" s="213" customFormat="1" ht="19.9" customHeight="1" spans="1:4">
      <c r="A833" s="232">
        <v>2130120</v>
      </c>
      <c r="B833" s="232" t="s">
        <v>705</v>
      </c>
      <c r="C833" s="284">
        <v>12921.61</v>
      </c>
      <c r="D833" s="243"/>
    </row>
    <row r="834" s="213" customFormat="1" ht="19.9" customHeight="1" spans="1:4">
      <c r="A834" s="232">
        <v>2130121</v>
      </c>
      <c r="B834" s="232" t="s">
        <v>706</v>
      </c>
      <c r="C834" s="284">
        <v>0</v>
      </c>
      <c r="D834" s="243"/>
    </row>
    <row r="835" s="213" customFormat="1" ht="19.9" customHeight="1" spans="1:4">
      <c r="A835" s="232">
        <v>2130122</v>
      </c>
      <c r="B835" s="232" t="s">
        <v>707</v>
      </c>
      <c r="C835" s="284">
        <v>17728.69</v>
      </c>
      <c r="D835" s="243"/>
    </row>
    <row r="836" s="213" customFormat="1" ht="19.9" customHeight="1" spans="1:4">
      <c r="A836" s="232">
        <v>2130124</v>
      </c>
      <c r="B836" s="232" t="s">
        <v>708</v>
      </c>
      <c r="C836" s="284">
        <v>968.53</v>
      </c>
      <c r="D836" s="243"/>
    </row>
    <row r="837" s="213" customFormat="1" ht="19.9" customHeight="1" spans="1:4">
      <c r="A837" s="232">
        <v>2130125</v>
      </c>
      <c r="B837" s="232" t="s">
        <v>709</v>
      </c>
      <c r="C837" s="284">
        <v>27.74</v>
      </c>
      <c r="D837" s="243"/>
    </row>
    <row r="838" s="213" customFormat="1" ht="19.9" customHeight="1" spans="1:4">
      <c r="A838" s="232">
        <v>2130126</v>
      </c>
      <c r="B838" s="232" t="s">
        <v>710</v>
      </c>
      <c r="C838" s="284">
        <v>0</v>
      </c>
      <c r="D838" s="243"/>
    </row>
    <row r="839" s="213" customFormat="1" ht="19.9" customHeight="1" spans="1:4">
      <c r="A839" s="232">
        <v>2130135</v>
      </c>
      <c r="B839" s="232" t="s">
        <v>711</v>
      </c>
      <c r="C839" s="284">
        <v>69391.49</v>
      </c>
      <c r="D839" s="243"/>
    </row>
    <row r="840" s="213" customFormat="1" ht="19.9" customHeight="1" spans="1:4">
      <c r="A840" s="232">
        <v>2130142</v>
      </c>
      <c r="B840" s="232" t="s">
        <v>712</v>
      </c>
      <c r="C840" s="284">
        <v>0.14</v>
      </c>
      <c r="D840" s="243"/>
    </row>
    <row r="841" s="213" customFormat="1" ht="19.9" customHeight="1" spans="1:4">
      <c r="A841" s="232">
        <v>2130148</v>
      </c>
      <c r="B841" s="232" t="s">
        <v>713</v>
      </c>
      <c r="C841" s="284">
        <v>21.99</v>
      </c>
      <c r="D841" s="243"/>
    </row>
    <row r="842" s="213" customFormat="1" ht="19.9" customHeight="1" spans="1:4">
      <c r="A842" s="232">
        <v>2130152</v>
      </c>
      <c r="B842" s="232" t="s">
        <v>714</v>
      </c>
      <c r="C842" s="284">
        <v>33.24</v>
      </c>
      <c r="D842" s="243"/>
    </row>
    <row r="843" s="213" customFormat="1" ht="19.9" customHeight="1" spans="1:4">
      <c r="A843" s="232">
        <v>2130153</v>
      </c>
      <c r="B843" s="232" t="s">
        <v>715</v>
      </c>
      <c r="C843" s="284">
        <v>2102.69</v>
      </c>
      <c r="D843" s="243"/>
    </row>
    <row r="844" s="213" customFormat="1" ht="19.9" customHeight="1" spans="1:4">
      <c r="A844" s="232">
        <v>2130199</v>
      </c>
      <c r="B844" s="232" t="s">
        <v>716</v>
      </c>
      <c r="C844" s="284">
        <v>62777.4</v>
      </c>
      <c r="D844" s="243"/>
    </row>
    <row r="845" s="213" customFormat="1" ht="19.9" customHeight="1" spans="1:4">
      <c r="A845" s="280">
        <v>21302</v>
      </c>
      <c r="B845" s="281" t="s">
        <v>717</v>
      </c>
      <c r="C845" s="282">
        <f>SUM(C846:C866)</f>
        <v>43645.56</v>
      </c>
      <c r="D845" s="283"/>
    </row>
    <row r="846" s="213" customFormat="1" ht="19.9" customHeight="1" spans="1:4">
      <c r="A846" s="232">
        <v>2130201</v>
      </c>
      <c r="B846" s="232" t="s">
        <v>87</v>
      </c>
      <c r="C846" s="284">
        <v>2601.2</v>
      </c>
      <c r="D846" s="243"/>
    </row>
    <row r="847" s="213" customFormat="1" ht="19.9" customHeight="1" spans="1:4">
      <c r="A847" s="232">
        <v>2130202</v>
      </c>
      <c r="B847" s="232" t="s">
        <v>88</v>
      </c>
      <c r="C847" s="284">
        <v>228.72</v>
      </c>
      <c r="D847" s="243"/>
    </row>
    <row r="848" s="213" customFormat="1" ht="19.9" customHeight="1" spans="1:4">
      <c r="A848" s="232">
        <v>2130203</v>
      </c>
      <c r="B848" s="232" t="s">
        <v>89</v>
      </c>
      <c r="C848" s="284">
        <v>0</v>
      </c>
      <c r="D848" s="243"/>
    </row>
    <row r="849" s="213" customFormat="1" ht="19.9" customHeight="1" spans="1:4">
      <c r="A849" s="232">
        <v>2130204</v>
      </c>
      <c r="B849" s="232" t="s">
        <v>718</v>
      </c>
      <c r="C849" s="284">
        <v>0</v>
      </c>
      <c r="D849" s="243"/>
    </row>
    <row r="850" s="213" customFormat="1" ht="19.9" customHeight="1" spans="1:4">
      <c r="A850" s="232">
        <v>2130205</v>
      </c>
      <c r="B850" s="232" t="s">
        <v>719</v>
      </c>
      <c r="C850" s="284">
        <v>470.32</v>
      </c>
      <c r="D850" s="243"/>
    </row>
    <row r="851" s="213" customFormat="1" ht="19.9" customHeight="1" spans="1:4">
      <c r="A851" s="232">
        <v>2130206</v>
      </c>
      <c r="B851" s="232" t="s">
        <v>720</v>
      </c>
      <c r="C851" s="284">
        <v>0</v>
      </c>
      <c r="D851" s="243"/>
    </row>
    <row r="852" s="213" customFormat="1" ht="19.9" customHeight="1" spans="1:4">
      <c r="A852" s="232">
        <v>2130207</v>
      </c>
      <c r="B852" s="232" t="s">
        <v>721</v>
      </c>
      <c r="C852" s="284">
        <v>164.19</v>
      </c>
      <c r="D852" s="243"/>
    </row>
    <row r="853" s="213" customFormat="1" ht="19.9" customHeight="1" spans="1:4">
      <c r="A853" s="232">
        <v>2130209</v>
      </c>
      <c r="B853" s="232" t="s">
        <v>722</v>
      </c>
      <c r="C853" s="284">
        <v>4950.88</v>
      </c>
      <c r="D853" s="243"/>
    </row>
    <row r="854" s="213" customFormat="1" ht="19.9" customHeight="1" spans="1:4">
      <c r="A854" s="232">
        <v>2130211</v>
      </c>
      <c r="B854" s="232" t="s">
        <v>723</v>
      </c>
      <c r="C854" s="284">
        <v>7965.97</v>
      </c>
      <c r="D854" s="243"/>
    </row>
    <row r="855" s="213" customFormat="1" ht="19.9" customHeight="1" spans="1:4">
      <c r="A855" s="232">
        <v>2130212</v>
      </c>
      <c r="B855" s="232" t="s">
        <v>724</v>
      </c>
      <c r="C855" s="284">
        <v>633.79</v>
      </c>
      <c r="D855" s="243"/>
    </row>
    <row r="856" s="213" customFormat="1" ht="19.9" customHeight="1" spans="1:4">
      <c r="A856" s="232">
        <v>2130213</v>
      </c>
      <c r="B856" s="232" t="s">
        <v>725</v>
      </c>
      <c r="C856" s="284">
        <v>0</v>
      </c>
      <c r="D856" s="243"/>
    </row>
    <row r="857" s="213" customFormat="1" ht="19.9" customHeight="1" spans="1:4">
      <c r="A857" s="232">
        <v>2130217</v>
      </c>
      <c r="B857" s="232" t="s">
        <v>726</v>
      </c>
      <c r="C857" s="284">
        <v>39.19</v>
      </c>
      <c r="D857" s="243"/>
    </row>
    <row r="858" s="213" customFormat="1" ht="19.9" customHeight="1" spans="1:4">
      <c r="A858" s="232">
        <v>2130220</v>
      </c>
      <c r="B858" s="232" t="s">
        <v>727</v>
      </c>
      <c r="C858" s="284">
        <v>0</v>
      </c>
      <c r="D858" s="243"/>
    </row>
    <row r="859" s="213" customFormat="1" ht="19.9" customHeight="1" spans="1:4">
      <c r="A859" s="232">
        <v>2130221</v>
      </c>
      <c r="B859" s="232" t="s">
        <v>728</v>
      </c>
      <c r="C859" s="284">
        <v>0</v>
      </c>
      <c r="D859" s="243"/>
    </row>
    <row r="860" s="213" customFormat="1" ht="19.9" customHeight="1" spans="1:4">
      <c r="A860" s="232">
        <v>2130223</v>
      </c>
      <c r="B860" s="232" t="s">
        <v>729</v>
      </c>
      <c r="C860" s="284">
        <v>0</v>
      </c>
      <c r="D860" s="243"/>
    </row>
    <row r="861" s="213" customFormat="1" ht="19.9" customHeight="1" spans="1:4">
      <c r="A861" s="232">
        <v>2130226</v>
      </c>
      <c r="B861" s="232" t="s">
        <v>730</v>
      </c>
      <c r="C861" s="284">
        <v>0</v>
      </c>
      <c r="D861" s="243"/>
    </row>
    <row r="862" s="213" customFormat="1" ht="19.9" customHeight="1" spans="1:4">
      <c r="A862" s="232">
        <v>2130227</v>
      </c>
      <c r="B862" s="232" t="s">
        <v>731</v>
      </c>
      <c r="C862" s="284">
        <v>0</v>
      </c>
      <c r="D862" s="243"/>
    </row>
    <row r="863" s="213" customFormat="1" ht="19.9" customHeight="1" spans="1:4">
      <c r="A863" s="232">
        <v>2130234</v>
      </c>
      <c r="B863" s="232" t="s">
        <v>732</v>
      </c>
      <c r="C863" s="284">
        <v>90.24</v>
      </c>
      <c r="D863" s="243"/>
    </row>
    <row r="864" s="213" customFormat="1" ht="19.9" customHeight="1" spans="1:4">
      <c r="A864" s="232">
        <v>2130236</v>
      </c>
      <c r="B864" s="232" t="s">
        <v>733</v>
      </c>
      <c r="C864" s="284">
        <v>9274.66</v>
      </c>
      <c r="D864" s="243"/>
    </row>
    <row r="865" s="213" customFormat="1" ht="19.9" customHeight="1" spans="1:4">
      <c r="A865" s="232">
        <v>2130237</v>
      </c>
      <c r="B865" s="232" t="s">
        <v>702</v>
      </c>
      <c r="C865" s="284">
        <v>0</v>
      </c>
      <c r="D865" s="243"/>
    </row>
    <row r="866" s="213" customFormat="1" ht="19.9" customHeight="1" spans="1:4">
      <c r="A866" s="232">
        <v>2130299</v>
      </c>
      <c r="B866" s="232" t="s">
        <v>734</v>
      </c>
      <c r="C866" s="284">
        <v>17226.4</v>
      </c>
      <c r="D866" s="243"/>
    </row>
    <row r="867" s="213" customFormat="1" ht="19.9" customHeight="1" spans="1:4">
      <c r="A867" s="280">
        <v>21303</v>
      </c>
      <c r="B867" s="281" t="s">
        <v>735</v>
      </c>
      <c r="C867" s="282">
        <f>SUM(C868:C894)</f>
        <v>39071.81</v>
      </c>
      <c r="D867" s="283"/>
    </row>
    <row r="868" s="213" customFormat="1" ht="19.9" customHeight="1" spans="1:4">
      <c r="A868" s="232">
        <v>2130301</v>
      </c>
      <c r="B868" s="232" t="s">
        <v>87</v>
      </c>
      <c r="C868" s="284">
        <v>3704.11</v>
      </c>
      <c r="D868" s="243"/>
    </row>
    <row r="869" s="213" customFormat="1" ht="19.9" customHeight="1" spans="1:4">
      <c r="A869" s="232">
        <v>2130302</v>
      </c>
      <c r="B869" s="232" t="s">
        <v>88</v>
      </c>
      <c r="C869" s="284">
        <v>102.9</v>
      </c>
      <c r="D869" s="243"/>
    </row>
    <row r="870" s="213" customFormat="1" ht="19.9" customHeight="1" spans="1:4">
      <c r="A870" s="232">
        <v>2130303</v>
      </c>
      <c r="B870" s="232" t="s">
        <v>89</v>
      </c>
      <c r="C870" s="284">
        <v>0</v>
      </c>
      <c r="D870" s="243"/>
    </row>
    <row r="871" s="213" customFormat="1" ht="19.9" customHeight="1" spans="1:4">
      <c r="A871" s="232">
        <v>2130304</v>
      </c>
      <c r="B871" s="232" t="s">
        <v>736</v>
      </c>
      <c r="C871" s="284">
        <v>1000</v>
      </c>
      <c r="D871" s="243"/>
    </row>
    <row r="872" s="213" customFormat="1" ht="19.9" customHeight="1" spans="1:4">
      <c r="A872" s="232">
        <v>2130305</v>
      </c>
      <c r="B872" s="232" t="s">
        <v>737</v>
      </c>
      <c r="C872" s="284">
        <v>4351.02</v>
      </c>
      <c r="D872" s="243"/>
    </row>
    <row r="873" s="213" customFormat="1" ht="19.9" customHeight="1" spans="1:4">
      <c r="A873" s="232">
        <v>2130306</v>
      </c>
      <c r="B873" s="232" t="s">
        <v>738</v>
      </c>
      <c r="C873" s="284">
        <v>6127.51</v>
      </c>
      <c r="D873" s="243"/>
    </row>
    <row r="874" s="213" customFormat="1" ht="19.9" customHeight="1" spans="1:4">
      <c r="A874" s="232">
        <v>2130307</v>
      </c>
      <c r="B874" s="232" t="s">
        <v>739</v>
      </c>
      <c r="C874" s="284">
        <v>20.58</v>
      </c>
      <c r="D874" s="243"/>
    </row>
    <row r="875" s="213" customFormat="1" ht="19.9" customHeight="1" spans="1:4">
      <c r="A875" s="232">
        <v>2130308</v>
      </c>
      <c r="B875" s="232" t="s">
        <v>740</v>
      </c>
      <c r="C875" s="284">
        <v>72.05</v>
      </c>
      <c r="D875" s="243"/>
    </row>
    <row r="876" s="213" customFormat="1" ht="19.9" customHeight="1" spans="1:4">
      <c r="A876" s="232">
        <v>2130309</v>
      </c>
      <c r="B876" s="232" t="s">
        <v>741</v>
      </c>
      <c r="C876" s="284">
        <v>15.4</v>
      </c>
      <c r="D876" s="243"/>
    </row>
    <row r="877" s="213" customFormat="1" ht="19.9" customHeight="1" spans="1:4">
      <c r="A877" s="232">
        <v>2130310</v>
      </c>
      <c r="B877" s="232" t="s">
        <v>742</v>
      </c>
      <c r="C877" s="284">
        <v>3544.84</v>
      </c>
      <c r="D877" s="243"/>
    </row>
    <row r="878" s="213" customFormat="1" ht="19.9" customHeight="1" spans="1:4">
      <c r="A878" s="232">
        <v>2130311</v>
      </c>
      <c r="B878" s="232" t="s">
        <v>743</v>
      </c>
      <c r="C878" s="284">
        <v>256.17</v>
      </c>
      <c r="D878" s="243"/>
    </row>
    <row r="879" s="213" customFormat="1" ht="19.9" customHeight="1" spans="1:4">
      <c r="A879" s="232">
        <v>2130312</v>
      </c>
      <c r="B879" s="232" t="s">
        <v>744</v>
      </c>
      <c r="C879" s="284">
        <v>26.87</v>
      </c>
      <c r="D879" s="243"/>
    </row>
    <row r="880" s="213" customFormat="1" ht="19.9" customHeight="1" spans="1:4">
      <c r="A880" s="232">
        <v>2130313</v>
      </c>
      <c r="B880" s="232" t="s">
        <v>745</v>
      </c>
      <c r="C880" s="284">
        <v>350</v>
      </c>
      <c r="D880" s="243"/>
    </row>
    <row r="881" s="213" customFormat="1" ht="19.9" customHeight="1" spans="1:4">
      <c r="A881" s="232">
        <v>2130314</v>
      </c>
      <c r="B881" s="232" t="s">
        <v>746</v>
      </c>
      <c r="C881" s="284">
        <v>1229.9</v>
      </c>
      <c r="D881" s="243"/>
    </row>
    <row r="882" s="213" customFormat="1" ht="19.9" customHeight="1" spans="1:4">
      <c r="A882" s="232">
        <v>2130315</v>
      </c>
      <c r="B882" s="232" t="s">
        <v>747</v>
      </c>
      <c r="C882" s="284">
        <v>18.92</v>
      </c>
      <c r="D882" s="243"/>
    </row>
    <row r="883" s="213" customFormat="1" ht="19.9" customHeight="1" spans="1:4">
      <c r="A883" s="232">
        <v>2130316</v>
      </c>
      <c r="B883" s="232" t="s">
        <v>748</v>
      </c>
      <c r="C883" s="284">
        <v>7358.48</v>
      </c>
      <c r="D883" s="243"/>
    </row>
    <row r="884" s="213" customFormat="1" ht="19.9" customHeight="1" spans="1:4">
      <c r="A884" s="232">
        <v>2130317</v>
      </c>
      <c r="B884" s="232" t="s">
        <v>749</v>
      </c>
      <c r="C884" s="284">
        <v>0</v>
      </c>
      <c r="D884" s="243"/>
    </row>
    <row r="885" s="213" customFormat="1" ht="19.9" customHeight="1" spans="1:4">
      <c r="A885" s="232">
        <v>2130318</v>
      </c>
      <c r="B885" s="232" t="s">
        <v>750</v>
      </c>
      <c r="C885" s="284">
        <v>0</v>
      </c>
      <c r="D885" s="243"/>
    </row>
    <row r="886" s="213" customFormat="1" ht="19.9" customHeight="1" spans="1:4">
      <c r="A886" s="232">
        <v>2130319</v>
      </c>
      <c r="B886" s="232" t="s">
        <v>751</v>
      </c>
      <c r="C886" s="284">
        <v>2101.99</v>
      </c>
      <c r="D886" s="243"/>
    </row>
    <row r="887" s="213" customFormat="1" ht="19.9" customHeight="1" spans="1:4">
      <c r="A887" s="232">
        <v>2130321</v>
      </c>
      <c r="B887" s="232" t="s">
        <v>752</v>
      </c>
      <c r="C887" s="284">
        <v>0</v>
      </c>
      <c r="D887" s="243"/>
    </row>
    <row r="888" s="213" customFormat="1" ht="19.9" customHeight="1" spans="1:4">
      <c r="A888" s="232">
        <v>2130322</v>
      </c>
      <c r="B888" s="232" t="s">
        <v>753</v>
      </c>
      <c r="C888" s="284">
        <v>7</v>
      </c>
      <c r="D888" s="243"/>
    </row>
    <row r="889" s="213" customFormat="1" ht="19.9" customHeight="1" spans="1:4">
      <c r="A889" s="232">
        <v>2130333</v>
      </c>
      <c r="B889" s="232" t="s">
        <v>729</v>
      </c>
      <c r="C889" s="284">
        <v>0</v>
      </c>
      <c r="D889" s="243"/>
    </row>
    <row r="890" s="213" customFormat="1" ht="19.9" customHeight="1" spans="1:4">
      <c r="A890" s="232">
        <v>2130334</v>
      </c>
      <c r="B890" s="232" t="s">
        <v>754</v>
      </c>
      <c r="C890" s="284">
        <v>0</v>
      </c>
      <c r="D890" s="243"/>
    </row>
    <row r="891" s="213" customFormat="1" ht="19.9" customHeight="1" spans="1:4">
      <c r="A891" s="232">
        <v>2130335</v>
      </c>
      <c r="B891" s="232" t="s">
        <v>755</v>
      </c>
      <c r="C891" s="284">
        <v>311.96</v>
      </c>
      <c r="D891" s="243"/>
    </row>
    <row r="892" s="213" customFormat="1" ht="19.9" customHeight="1" spans="1:4">
      <c r="A892" s="232">
        <v>2130336</v>
      </c>
      <c r="B892" s="232" t="s">
        <v>756</v>
      </c>
      <c r="C892" s="284">
        <v>0</v>
      </c>
      <c r="D892" s="243"/>
    </row>
    <row r="893" s="213" customFormat="1" ht="19.9" customHeight="1" spans="1:4">
      <c r="A893" s="232">
        <v>2130337</v>
      </c>
      <c r="B893" s="232" t="s">
        <v>757</v>
      </c>
      <c r="C893" s="284">
        <v>0</v>
      </c>
      <c r="D893" s="243"/>
    </row>
    <row r="894" s="213" customFormat="1" ht="19.9" customHeight="1" spans="1:4">
      <c r="A894" s="232">
        <v>2130399</v>
      </c>
      <c r="B894" s="232" t="s">
        <v>758</v>
      </c>
      <c r="C894" s="284">
        <v>8472.11</v>
      </c>
      <c r="D894" s="243"/>
    </row>
    <row r="895" s="213" customFormat="1" ht="19.9" customHeight="1" spans="1:4">
      <c r="A895" s="280">
        <v>21305</v>
      </c>
      <c r="B895" s="281" t="s">
        <v>759</v>
      </c>
      <c r="C895" s="282">
        <f>SUM(C896:C905)</f>
        <v>138807.34</v>
      </c>
      <c r="D895" s="283"/>
    </row>
    <row r="896" s="213" customFormat="1" ht="19.9" customHeight="1" spans="1:4">
      <c r="A896" s="232">
        <v>2130501</v>
      </c>
      <c r="B896" s="232" t="s">
        <v>87</v>
      </c>
      <c r="C896" s="284">
        <v>4291.39</v>
      </c>
      <c r="D896" s="243"/>
    </row>
    <row r="897" s="213" customFormat="1" ht="19.9" customHeight="1" spans="1:4">
      <c r="A897" s="232">
        <v>2130502</v>
      </c>
      <c r="B897" s="232" t="s">
        <v>88</v>
      </c>
      <c r="C897" s="284">
        <v>932.49</v>
      </c>
      <c r="D897" s="243"/>
    </row>
    <row r="898" s="213" customFormat="1" ht="19.9" customHeight="1" spans="1:4">
      <c r="A898" s="232">
        <v>2130503</v>
      </c>
      <c r="B898" s="232" t="s">
        <v>89</v>
      </c>
      <c r="C898" s="284">
        <v>0</v>
      </c>
      <c r="D898" s="243"/>
    </row>
    <row r="899" s="213" customFormat="1" ht="19.9" customHeight="1" spans="1:4">
      <c r="A899" s="232">
        <v>2130504</v>
      </c>
      <c r="B899" s="232" t="s">
        <v>760</v>
      </c>
      <c r="C899" s="284">
        <v>24359.1</v>
      </c>
      <c r="D899" s="243"/>
    </row>
    <row r="900" s="213" customFormat="1" ht="19.9" customHeight="1" spans="1:4">
      <c r="A900" s="232">
        <v>2130505</v>
      </c>
      <c r="B900" s="232" t="s">
        <v>761</v>
      </c>
      <c r="C900" s="284">
        <v>17380.11</v>
      </c>
      <c r="D900" s="243"/>
    </row>
    <row r="901" s="213" customFormat="1" ht="19.9" customHeight="1" spans="1:4">
      <c r="A901" s="232">
        <v>2130506</v>
      </c>
      <c r="B901" s="232" t="s">
        <v>762</v>
      </c>
      <c r="C901" s="284">
        <v>360.57</v>
      </c>
      <c r="D901" s="243"/>
    </row>
    <row r="902" s="213" customFormat="1" ht="19.9" customHeight="1" spans="1:4">
      <c r="A902" s="232">
        <v>2130507</v>
      </c>
      <c r="B902" s="232" t="s">
        <v>763</v>
      </c>
      <c r="C902" s="284">
        <v>1863.07</v>
      </c>
      <c r="D902" s="243"/>
    </row>
    <row r="903" s="213" customFormat="1" ht="19.9" customHeight="1" spans="1:4">
      <c r="A903" s="232">
        <v>2130508</v>
      </c>
      <c r="B903" s="232" t="s">
        <v>764</v>
      </c>
      <c r="C903" s="284">
        <v>0</v>
      </c>
      <c r="D903" s="243"/>
    </row>
    <row r="904" s="213" customFormat="1" ht="19.9" customHeight="1" spans="1:4">
      <c r="A904" s="232">
        <v>2130550</v>
      </c>
      <c r="B904" s="232" t="s">
        <v>96</v>
      </c>
      <c r="C904" s="284">
        <v>0</v>
      </c>
      <c r="D904" s="243"/>
    </row>
    <row r="905" s="213" customFormat="1" ht="19.9" customHeight="1" spans="1:4">
      <c r="A905" s="232">
        <v>2130599</v>
      </c>
      <c r="B905" s="232" t="s">
        <v>765</v>
      </c>
      <c r="C905" s="284">
        <v>89620.61</v>
      </c>
      <c r="D905" s="243"/>
    </row>
    <row r="906" s="213" customFormat="1" ht="19.9" customHeight="1" spans="1:4">
      <c r="A906" s="280">
        <v>21307</v>
      </c>
      <c r="B906" s="281" t="s">
        <v>766</v>
      </c>
      <c r="C906" s="282">
        <f>SUM(C907:C912)</f>
        <v>15766.37</v>
      </c>
      <c r="D906" s="283"/>
    </row>
    <row r="907" s="213" customFormat="1" ht="19.9" customHeight="1" spans="1:4">
      <c r="A907" s="232">
        <v>2130701</v>
      </c>
      <c r="B907" s="232" t="s">
        <v>767</v>
      </c>
      <c r="C907" s="284">
        <v>0</v>
      </c>
      <c r="D907" s="243"/>
    </row>
    <row r="908" s="213" customFormat="1" ht="19.9" customHeight="1" spans="1:4">
      <c r="A908" s="232">
        <v>2130704</v>
      </c>
      <c r="B908" s="232" t="s">
        <v>768</v>
      </c>
      <c r="C908" s="284">
        <v>0</v>
      </c>
      <c r="D908" s="243"/>
    </row>
    <row r="909" s="213" customFormat="1" ht="19.9" customHeight="1" spans="1:4">
      <c r="A909" s="232">
        <v>2130705</v>
      </c>
      <c r="B909" s="232" t="s">
        <v>769</v>
      </c>
      <c r="C909" s="284">
        <v>13104.21</v>
      </c>
      <c r="D909" s="243"/>
    </row>
    <row r="910" s="213" customFormat="1" ht="19.9" customHeight="1" spans="1:4">
      <c r="A910" s="232">
        <v>2130706</v>
      </c>
      <c r="B910" s="232" t="s">
        <v>770</v>
      </c>
      <c r="C910" s="284">
        <v>714.3</v>
      </c>
      <c r="D910" s="243"/>
    </row>
    <row r="911" s="213" customFormat="1" ht="19.9" customHeight="1" spans="1:4">
      <c r="A911" s="232">
        <v>2130707</v>
      </c>
      <c r="B911" s="232" t="s">
        <v>771</v>
      </c>
      <c r="C911" s="284">
        <v>0</v>
      </c>
      <c r="D911" s="243"/>
    </row>
    <row r="912" s="213" customFormat="1" ht="19.9" customHeight="1" spans="1:4">
      <c r="A912" s="232">
        <v>2130799</v>
      </c>
      <c r="B912" s="232" t="s">
        <v>772</v>
      </c>
      <c r="C912" s="284">
        <v>1947.86</v>
      </c>
      <c r="D912" s="243"/>
    </row>
    <row r="913" s="213" customFormat="1" ht="19.9" customHeight="1" spans="1:4">
      <c r="A913" s="280">
        <v>21308</v>
      </c>
      <c r="B913" s="281" t="s">
        <v>773</v>
      </c>
      <c r="C913" s="282">
        <f>SUM(C914:C918)</f>
        <v>10978.1</v>
      </c>
      <c r="D913" s="283"/>
    </row>
    <row r="914" s="213" customFormat="1" ht="19.9" customHeight="1" spans="1:4">
      <c r="A914" s="232">
        <v>2130801</v>
      </c>
      <c r="B914" s="232" t="s">
        <v>774</v>
      </c>
      <c r="C914" s="284">
        <v>0</v>
      </c>
      <c r="D914" s="243"/>
    </row>
    <row r="915" s="213" customFormat="1" ht="19.9" customHeight="1" spans="1:4">
      <c r="A915" s="232">
        <v>2130803</v>
      </c>
      <c r="B915" s="232" t="s">
        <v>775</v>
      </c>
      <c r="C915" s="284">
        <v>10978.1</v>
      </c>
      <c r="D915" s="243"/>
    </row>
    <row r="916" s="213" customFormat="1" ht="19.9" customHeight="1" spans="1:4">
      <c r="A916" s="232">
        <v>2130804</v>
      </c>
      <c r="B916" s="232" t="s">
        <v>776</v>
      </c>
      <c r="C916" s="284">
        <v>0</v>
      </c>
      <c r="D916" s="243"/>
    </row>
    <row r="917" s="213" customFormat="1" ht="19.9" customHeight="1" spans="1:4">
      <c r="A917" s="232">
        <v>2130805</v>
      </c>
      <c r="B917" s="232" t="s">
        <v>777</v>
      </c>
      <c r="C917" s="284">
        <v>0</v>
      </c>
      <c r="D917" s="243"/>
    </row>
    <row r="918" s="213" customFormat="1" ht="19.9" customHeight="1" spans="1:4">
      <c r="A918" s="232">
        <v>2130899</v>
      </c>
      <c r="B918" s="232" t="s">
        <v>778</v>
      </c>
      <c r="C918" s="284">
        <v>0</v>
      </c>
      <c r="D918" s="243"/>
    </row>
    <row r="919" s="213" customFormat="1" ht="19.9" customHeight="1" spans="1:4">
      <c r="A919" s="280">
        <v>21309</v>
      </c>
      <c r="B919" s="281" t="s">
        <v>779</v>
      </c>
      <c r="C919" s="282">
        <f>SUM(C920:C921)</f>
        <v>0</v>
      </c>
      <c r="D919" s="283"/>
    </row>
    <row r="920" s="213" customFormat="1" ht="19.9" customHeight="1" spans="1:4">
      <c r="A920" s="232">
        <v>2130901</v>
      </c>
      <c r="B920" s="232" t="s">
        <v>780</v>
      </c>
      <c r="C920" s="284">
        <v>0</v>
      </c>
      <c r="D920" s="243"/>
    </row>
    <row r="921" s="213" customFormat="1" ht="19.9" customHeight="1" spans="1:4">
      <c r="A921" s="232">
        <v>2130999</v>
      </c>
      <c r="B921" s="232" t="s">
        <v>781</v>
      </c>
      <c r="C921" s="284">
        <v>0</v>
      </c>
      <c r="D921" s="243"/>
    </row>
    <row r="922" s="213" customFormat="1" ht="19.9" customHeight="1" spans="1:4">
      <c r="A922" s="280">
        <v>21399</v>
      </c>
      <c r="B922" s="281" t="s">
        <v>782</v>
      </c>
      <c r="C922" s="282">
        <f>SUM(C923:C924)</f>
        <v>8416.82</v>
      </c>
      <c r="D922" s="283"/>
    </row>
    <row r="923" s="213" customFormat="1" ht="19.9" customHeight="1" spans="1:4">
      <c r="A923" s="232">
        <v>2139901</v>
      </c>
      <c r="B923" s="232" t="s">
        <v>783</v>
      </c>
      <c r="C923" s="284">
        <v>0</v>
      </c>
      <c r="D923" s="243"/>
    </row>
    <row r="924" s="213" customFormat="1" ht="19.9" customHeight="1" spans="1:4">
      <c r="A924" s="232">
        <v>2139999</v>
      </c>
      <c r="B924" s="232" t="s">
        <v>784</v>
      </c>
      <c r="C924" s="284">
        <v>8416.82</v>
      </c>
      <c r="D924" s="243"/>
    </row>
    <row r="925" s="213" customFormat="1" ht="19.9" customHeight="1" spans="1:4">
      <c r="A925" s="277">
        <v>214</v>
      </c>
      <c r="B925" s="224" t="s">
        <v>785</v>
      </c>
      <c r="C925" s="278">
        <f>SUM(C926,C948,C958,C968,C975,C980)</f>
        <v>89683.17</v>
      </c>
      <c r="D925" s="279"/>
    </row>
    <row r="926" s="213" customFormat="1" ht="19.9" customHeight="1" spans="1:4">
      <c r="A926" s="280">
        <v>21401</v>
      </c>
      <c r="B926" s="281" t="s">
        <v>786</v>
      </c>
      <c r="C926" s="282">
        <f>SUM(C927:C947)</f>
        <v>73828.26</v>
      </c>
      <c r="D926" s="283"/>
    </row>
    <row r="927" s="213" customFormat="1" ht="19.9" customHeight="1" spans="1:4">
      <c r="A927" s="232">
        <v>2140101</v>
      </c>
      <c r="B927" s="232" t="s">
        <v>87</v>
      </c>
      <c r="C927" s="284">
        <v>5770.74</v>
      </c>
      <c r="D927" s="243"/>
    </row>
    <row r="928" s="213" customFormat="1" ht="19.9" customHeight="1" spans="1:4">
      <c r="A928" s="232">
        <v>2140102</v>
      </c>
      <c r="B928" s="232" t="s">
        <v>88</v>
      </c>
      <c r="C928" s="284"/>
      <c r="D928" s="243"/>
    </row>
    <row r="929" s="213" customFormat="1" ht="19.9" customHeight="1" spans="1:4">
      <c r="A929" s="232">
        <v>2140103</v>
      </c>
      <c r="B929" s="232" t="s">
        <v>89</v>
      </c>
      <c r="C929" s="284">
        <v>0</v>
      </c>
      <c r="D929" s="243"/>
    </row>
    <row r="930" s="213" customFormat="1" ht="19.9" customHeight="1" spans="1:4">
      <c r="A930" s="232">
        <v>2140104</v>
      </c>
      <c r="B930" s="232" t="s">
        <v>787</v>
      </c>
      <c r="C930" s="284">
        <v>49095.63</v>
      </c>
      <c r="D930" s="243"/>
    </row>
    <row r="931" s="213" customFormat="1" ht="19.9" customHeight="1" spans="1:4">
      <c r="A931" s="232">
        <v>2140106</v>
      </c>
      <c r="B931" s="232" t="s">
        <v>788</v>
      </c>
      <c r="C931" s="284">
        <v>13880.54</v>
      </c>
      <c r="D931" s="243"/>
    </row>
    <row r="932" s="213" customFormat="1" ht="19.9" customHeight="1" spans="1:4">
      <c r="A932" s="232">
        <v>2140109</v>
      </c>
      <c r="B932" s="232" t="s">
        <v>789</v>
      </c>
      <c r="C932" s="284">
        <v>51.46</v>
      </c>
      <c r="D932" s="243"/>
    </row>
    <row r="933" s="213" customFormat="1" ht="19.9" customHeight="1" spans="1:4">
      <c r="A933" s="232">
        <v>2140110</v>
      </c>
      <c r="B933" s="232" t="s">
        <v>790</v>
      </c>
      <c r="C933" s="284">
        <v>2285.14</v>
      </c>
      <c r="D933" s="243"/>
    </row>
    <row r="934" s="213" customFormat="1" ht="19.9" customHeight="1" spans="1:4">
      <c r="A934" s="232">
        <v>2140111</v>
      </c>
      <c r="B934" s="232" t="s">
        <v>791</v>
      </c>
      <c r="C934" s="284">
        <v>0</v>
      </c>
      <c r="D934" s="243"/>
    </row>
    <row r="935" s="213" customFormat="1" ht="19.9" customHeight="1" spans="1:4">
      <c r="A935" s="232">
        <v>2140112</v>
      </c>
      <c r="B935" s="232" t="s">
        <v>792</v>
      </c>
      <c r="C935" s="284">
        <v>256.78</v>
      </c>
      <c r="D935" s="243"/>
    </row>
    <row r="936" s="213" customFormat="1" ht="19.9" customHeight="1" spans="1:4">
      <c r="A936" s="232">
        <v>2140114</v>
      </c>
      <c r="B936" s="232" t="s">
        <v>793</v>
      </c>
      <c r="C936" s="284">
        <v>0</v>
      </c>
      <c r="D936" s="243"/>
    </row>
    <row r="937" s="213" customFormat="1" ht="19.9" customHeight="1" spans="1:4">
      <c r="A937" s="232">
        <v>2140122</v>
      </c>
      <c r="B937" s="232" t="s">
        <v>794</v>
      </c>
      <c r="C937" s="284">
        <v>0</v>
      </c>
      <c r="D937" s="243"/>
    </row>
    <row r="938" s="213" customFormat="1" ht="19.9" customHeight="1" spans="1:4">
      <c r="A938" s="232">
        <v>2140123</v>
      </c>
      <c r="B938" s="232" t="s">
        <v>795</v>
      </c>
      <c r="C938" s="284">
        <v>0</v>
      </c>
      <c r="D938" s="243"/>
    </row>
    <row r="939" s="213" customFormat="1" ht="19.9" customHeight="1" spans="1:4">
      <c r="A939" s="232">
        <v>2140127</v>
      </c>
      <c r="B939" s="232" t="s">
        <v>796</v>
      </c>
      <c r="C939" s="284">
        <v>0</v>
      </c>
      <c r="D939" s="243"/>
    </row>
    <row r="940" s="213" customFormat="1" ht="19.9" customHeight="1" spans="1:4">
      <c r="A940" s="232">
        <v>2140128</v>
      </c>
      <c r="B940" s="232" t="s">
        <v>797</v>
      </c>
      <c r="C940" s="284">
        <v>0</v>
      </c>
      <c r="D940" s="243"/>
    </row>
    <row r="941" s="213" customFormat="1" ht="19.9" customHeight="1" spans="1:4">
      <c r="A941" s="232">
        <v>2140129</v>
      </c>
      <c r="B941" s="232" t="s">
        <v>798</v>
      </c>
      <c r="C941" s="284">
        <v>0</v>
      </c>
      <c r="D941" s="243"/>
    </row>
    <row r="942" s="213" customFormat="1" ht="19.9" customHeight="1" spans="1:4">
      <c r="A942" s="232">
        <v>2140130</v>
      </c>
      <c r="B942" s="232" t="s">
        <v>799</v>
      </c>
      <c r="C942" s="284">
        <v>0</v>
      </c>
      <c r="D942" s="243"/>
    </row>
    <row r="943" s="213" customFormat="1" ht="19.9" customHeight="1" spans="1:4">
      <c r="A943" s="232">
        <v>2140131</v>
      </c>
      <c r="B943" s="232" t="s">
        <v>800</v>
      </c>
      <c r="C943" s="284">
        <v>0</v>
      </c>
      <c r="D943" s="243"/>
    </row>
    <row r="944" s="213" customFormat="1" ht="19.9" customHeight="1" spans="1:4">
      <c r="A944" s="232">
        <v>2140133</v>
      </c>
      <c r="B944" s="232" t="s">
        <v>801</v>
      </c>
      <c r="C944" s="284">
        <v>0</v>
      </c>
      <c r="D944" s="243"/>
    </row>
    <row r="945" s="213" customFormat="1" ht="19.9" customHeight="1" spans="1:4">
      <c r="A945" s="232">
        <v>2140136</v>
      </c>
      <c r="B945" s="232" t="s">
        <v>802</v>
      </c>
      <c r="C945" s="284">
        <v>0</v>
      </c>
      <c r="D945" s="243"/>
    </row>
    <row r="946" s="213" customFormat="1" ht="19.9" customHeight="1" spans="1:4">
      <c r="A946" s="232">
        <v>2140138</v>
      </c>
      <c r="B946" s="232" t="s">
        <v>803</v>
      </c>
      <c r="C946" s="284">
        <v>0</v>
      </c>
      <c r="D946" s="243"/>
    </row>
    <row r="947" s="213" customFormat="1" ht="19.9" customHeight="1" spans="1:4">
      <c r="A947" s="232">
        <v>2140199</v>
      </c>
      <c r="B947" s="232" t="s">
        <v>804</v>
      </c>
      <c r="C947" s="284">
        <v>2487.97</v>
      </c>
      <c r="D947" s="243"/>
    </row>
    <row r="948" s="213" customFormat="1" ht="19.9" customHeight="1" spans="1:4">
      <c r="A948" s="280">
        <v>21402</v>
      </c>
      <c r="B948" s="281" t="s">
        <v>805</v>
      </c>
      <c r="C948" s="282">
        <f>SUM(C949:C957)</f>
        <v>4374.38</v>
      </c>
      <c r="D948" s="283"/>
    </row>
    <row r="949" s="213" customFormat="1" ht="19.9" customHeight="1" spans="1:4">
      <c r="A949" s="232">
        <v>2140201</v>
      </c>
      <c r="B949" s="232" t="s">
        <v>87</v>
      </c>
      <c r="C949" s="284">
        <v>0</v>
      </c>
      <c r="D949" s="243"/>
    </row>
    <row r="950" s="213" customFormat="1" ht="19.9" customHeight="1" spans="1:4">
      <c r="A950" s="232">
        <v>2140202</v>
      </c>
      <c r="B950" s="232" t="s">
        <v>88</v>
      </c>
      <c r="C950" s="284">
        <v>0</v>
      </c>
      <c r="D950" s="243"/>
    </row>
    <row r="951" s="213" customFormat="1" ht="19.9" customHeight="1" spans="1:4">
      <c r="A951" s="232">
        <v>2140203</v>
      </c>
      <c r="B951" s="232" t="s">
        <v>89</v>
      </c>
      <c r="C951" s="284">
        <v>0</v>
      </c>
      <c r="D951" s="243"/>
    </row>
    <row r="952" s="213" customFormat="1" ht="19.9" customHeight="1" spans="1:4">
      <c r="A952" s="232">
        <v>2140204</v>
      </c>
      <c r="B952" s="232" t="s">
        <v>806</v>
      </c>
      <c r="C952" s="284">
        <v>0</v>
      </c>
      <c r="D952" s="243"/>
    </row>
    <row r="953" s="213" customFormat="1" ht="19.9" customHeight="1" spans="1:4">
      <c r="A953" s="232">
        <v>2140205</v>
      </c>
      <c r="B953" s="232" t="s">
        <v>807</v>
      </c>
      <c r="C953" s="284">
        <v>0</v>
      </c>
      <c r="D953" s="243"/>
    </row>
    <row r="954" s="213" customFormat="1" ht="19.9" customHeight="1" spans="1:4">
      <c r="A954" s="232">
        <v>2140206</v>
      </c>
      <c r="B954" s="232" t="s">
        <v>808</v>
      </c>
      <c r="C954" s="284">
        <v>4374.38</v>
      </c>
      <c r="D954" s="243"/>
    </row>
    <row r="955" s="213" customFormat="1" ht="19.9" customHeight="1" spans="1:4">
      <c r="A955" s="232">
        <v>2140207</v>
      </c>
      <c r="B955" s="232" t="s">
        <v>809</v>
      </c>
      <c r="C955" s="284">
        <v>0</v>
      </c>
      <c r="D955" s="243"/>
    </row>
    <row r="956" s="213" customFormat="1" ht="19.9" customHeight="1" spans="1:4">
      <c r="A956" s="232">
        <v>2140208</v>
      </c>
      <c r="B956" s="232" t="s">
        <v>810</v>
      </c>
      <c r="C956" s="284">
        <v>0</v>
      </c>
      <c r="D956" s="243"/>
    </row>
    <row r="957" s="213" customFormat="1" ht="19.9" customHeight="1" spans="1:4">
      <c r="A957" s="232">
        <v>2140299</v>
      </c>
      <c r="B957" s="232" t="s">
        <v>811</v>
      </c>
      <c r="C957" s="284">
        <v>0</v>
      </c>
      <c r="D957" s="243"/>
    </row>
    <row r="958" s="213" customFormat="1" ht="19.9" customHeight="1" spans="1:4">
      <c r="A958" s="280">
        <v>21403</v>
      </c>
      <c r="B958" s="281" t="s">
        <v>812</v>
      </c>
      <c r="C958" s="282">
        <f>SUM(C959:C967)</f>
        <v>0</v>
      </c>
      <c r="D958" s="283"/>
    </row>
    <row r="959" s="213" customFormat="1" ht="19.9" customHeight="1" spans="1:4">
      <c r="A959" s="232">
        <v>2140301</v>
      </c>
      <c r="B959" s="232" t="s">
        <v>87</v>
      </c>
      <c r="C959" s="284">
        <v>0</v>
      </c>
      <c r="D959" s="243"/>
    </row>
    <row r="960" s="213" customFormat="1" ht="19.9" customHeight="1" spans="1:4">
      <c r="A960" s="232">
        <v>2140302</v>
      </c>
      <c r="B960" s="232" t="s">
        <v>88</v>
      </c>
      <c r="C960" s="284">
        <v>0</v>
      </c>
      <c r="D960" s="243"/>
    </row>
    <row r="961" s="213" customFormat="1" ht="19.9" customHeight="1" spans="1:4">
      <c r="A961" s="232">
        <v>2140303</v>
      </c>
      <c r="B961" s="232" t="s">
        <v>89</v>
      </c>
      <c r="C961" s="284">
        <v>0</v>
      </c>
      <c r="D961" s="243"/>
    </row>
    <row r="962" s="213" customFormat="1" ht="19.9" customHeight="1" spans="1:4">
      <c r="A962" s="232">
        <v>2140304</v>
      </c>
      <c r="B962" s="232" t="s">
        <v>813</v>
      </c>
      <c r="C962" s="284">
        <v>0</v>
      </c>
      <c r="D962" s="243"/>
    </row>
    <row r="963" s="213" customFormat="1" ht="19.9" customHeight="1" spans="1:4">
      <c r="A963" s="232">
        <v>2140305</v>
      </c>
      <c r="B963" s="232" t="s">
        <v>814</v>
      </c>
      <c r="C963" s="284">
        <v>0</v>
      </c>
      <c r="D963" s="243"/>
    </row>
    <row r="964" s="213" customFormat="1" ht="19.9" customHeight="1" spans="1:4">
      <c r="A964" s="232">
        <v>2140306</v>
      </c>
      <c r="B964" s="232" t="s">
        <v>815</v>
      </c>
      <c r="C964" s="284">
        <v>0</v>
      </c>
      <c r="D964" s="243"/>
    </row>
    <row r="965" s="213" customFormat="1" ht="19.9" customHeight="1" spans="1:4">
      <c r="A965" s="232">
        <v>2140307</v>
      </c>
      <c r="B965" s="232" t="s">
        <v>816</v>
      </c>
      <c r="C965" s="284">
        <v>0</v>
      </c>
      <c r="D965" s="243"/>
    </row>
    <row r="966" s="213" customFormat="1" ht="19.9" customHeight="1" spans="1:4">
      <c r="A966" s="232">
        <v>2140308</v>
      </c>
      <c r="B966" s="232" t="s">
        <v>817</v>
      </c>
      <c r="C966" s="284">
        <v>0</v>
      </c>
      <c r="D966" s="243"/>
    </row>
    <row r="967" s="213" customFormat="1" ht="19.9" customHeight="1" spans="1:4">
      <c r="A967" s="232">
        <v>2140399</v>
      </c>
      <c r="B967" s="232" t="s">
        <v>818</v>
      </c>
      <c r="C967" s="284">
        <v>0</v>
      </c>
      <c r="D967" s="243"/>
    </row>
    <row r="968" s="213" customFormat="1" ht="19.9" customHeight="1" spans="1:4">
      <c r="A968" s="280">
        <v>21405</v>
      </c>
      <c r="B968" s="281" t="s">
        <v>819</v>
      </c>
      <c r="C968" s="282">
        <f>SUM(C969:C974)</f>
        <v>0</v>
      </c>
      <c r="D968" s="283"/>
    </row>
    <row r="969" s="213" customFormat="1" ht="19.9" customHeight="1" spans="1:4">
      <c r="A969" s="232">
        <v>2140501</v>
      </c>
      <c r="B969" s="232" t="s">
        <v>87</v>
      </c>
      <c r="C969" s="284">
        <v>0</v>
      </c>
      <c r="D969" s="243"/>
    </row>
    <row r="970" s="213" customFormat="1" ht="19.9" customHeight="1" spans="1:4">
      <c r="A970" s="232">
        <v>2140502</v>
      </c>
      <c r="B970" s="232" t="s">
        <v>88</v>
      </c>
      <c r="C970" s="284">
        <v>0</v>
      </c>
      <c r="D970" s="243"/>
    </row>
    <row r="971" s="213" customFormat="1" ht="19.9" customHeight="1" spans="1:4">
      <c r="A971" s="232">
        <v>2140503</v>
      </c>
      <c r="B971" s="232" t="s">
        <v>89</v>
      </c>
      <c r="C971" s="284">
        <v>0</v>
      </c>
      <c r="D971" s="243"/>
    </row>
    <row r="972" s="213" customFormat="1" ht="19.9" customHeight="1" spans="1:4">
      <c r="A972" s="232">
        <v>2140504</v>
      </c>
      <c r="B972" s="232" t="s">
        <v>810</v>
      </c>
      <c r="C972" s="284">
        <v>0</v>
      </c>
      <c r="D972" s="243"/>
    </row>
    <row r="973" s="213" customFormat="1" ht="19.9" customHeight="1" spans="1:4">
      <c r="A973" s="232">
        <v>2140505</v>
      </c>
      <c r="B973" s="232" t="s">
        <v>820</v>
      </c>
      <c r="C973" s="284">
        <v>0</v>
      </c>
      <c r="D973" s="243"/>
    </row>
    <row r="974" s="213" customFormat="1" ht="19.9" customHeight="1" spans="1:4">
      <c r="A974" s="232">
        <v>2140599</v>
      </c>
      <c r="B974" s="232" t="s">
        <v>821</v>
      </c>
      <c r="C974" s="284">
        <v>0</v>
      </c>
      <c r="D974" s="243"/>
    </row>
    <row r="975" s="213" customFormat="1" ht="19.9" customHeight="1" spans="1:4">
      <c r="A975" s="280">
        <v>21406</v>
      </c>
      <c r="B975" s="281" t="s">
        <v>822</v>
      </c>
      <c r="C975" s="282">
        <f>SUM(C976:C979)</f>
        <v>10697.3</v>
      </c>
      <c r="D975" s="283"/>
    </row>
    <row r="976" s="213" customFormat="1" ht="19.9" customHeight="1" spans="1:4">
      <c r="A976" s="232">
        <v>2140601</v>
      </c>
      <c r="B976" s="232" t="s">
        <v>823</v>
      </c>
      <c r="C976" s="284">
        <v>0</v>
      </c>
      <c r="D976" s="243"/>
    </row>
    <row r="977" s="213" customFormat="1" ht="19.9" customHeight="1" spans="1:4">
      <c r="A977" s="232">
        <v>2140602</v>
      </c>
      <c r="B977" s="232" t="s">
        <v>824</v>
      </c>
      <c r="C977" s="284">
        <v>10697.3</v>
      </c>
      <c r="D977" s="243"/>
    </row>
    <row r="978" s="213" customFormat="1" ht="19.9" customHeight="1" spans="1:4">
      <c r="A978" s="232">
        <v>2140603</v>
      </c>
      <c r="B978" s="232" t="s">
        <v>825</v>
      </c>
      <c r="C978" s="284">
        <v>0</v>
      </c>
      <c r="D978" s="243"/>
    </row>
    <row r="979" s="213" customFormat="1" ht="19.9" customHeight="1" spans="1:4">
      <c r="A979" s="232">
        <v>2140699</v>
      </c>
      <c r="B979" s="232" t="s">
        <v>826</v>
      </c>
      <c r="C979" s="284">
        <v>0</v>
      </c>
      <c r="D979" s="243"/>
    </row>
    <row r="980" s="213" customFormat="1" ht="19.9" customHeight="1" spans="1:4">
      <c r="A980" s="280">
        <v>21499</v>
      </c>
      <c r="B980" s="281" t="s">
        <v>827</v>
      </c>
      <c r="C980" s="282">
        <f>SUM(C981:C982)</f>
        <v>783.23</v>
      </c>
      <c r="D980" s="283"/>
    </row>
    <row r="981" s="213" customFormat="1" ht="19.9" customHeight="1" spans="1:4">
      <c r="A981" s="232">
        <v>2149901</v>
      </c>
      <c r="B981" s="232" t="s">
        <v>828</v>
      </c>
      <c r="C981" s="284">
        <v>691.51</v>
      </c>
      <c r="D981" s="243"/>
    </row>
    <row r="982" s="213" customFormat="1" ht="19.9" customHeight="1" spans="1:4">
      <c r="A982" s="232">
        <v>2149999</v>
      </c>
      <c r="B982" s="232" t="s">
        <v>829</v>
      </c>
      <c r="C982" s="284">
        <v>91.72</v>
      </c>
      <c r="D982" s="243"/>
    </row>
    <row r="983" s="213" customFormat="1" ht="19.9" customHeight="1" spans="1:4">
      <c r="A983" s="277">
        <v>215</v>
      </c>
      <c r="B983" s="224" t="s">
        <v>830</v>
      </c>
      <c r="C983" s="278">
        <f>SUM(C984,C994,C1010,C1015,C1026,C1033,C1041)</f>
        <v>7562.22</v>
      </c>
      <c r="D983" s="279"/>
    </row>
    <row r="984" s="213" customFormat="1" ht="19.9" customHeight="1" spans="1:4">
      <c r="A984" s="280">
        <v>21501</v>
      </c>
      <c r="B984" s="281" t="s">
        <v>831</v>
      </c>
      <c r="C984" s="282">
        <f>SUM(C985:C993)</f>
        <v>1055.82</v>
      </c>
      <c r="D984" s="283"/>
    </row>
    <row r="985" s="213" customFormat="1" ht="19.9" customHeight="1" spans="1:4">
      <c r="A985" s="232">
        <v>2150101</v>
      </c>
      <c r="B985" s="232" t="s">
        <v>87</v>
      </c>
      <c r="C985" s="284">
        <v>941.83</v>
      </c>
      <c r="D985" s="243"/>
    </row>
    <row r="986" s="213" customFormat="1" ht="19.9" customHeight="1" spans="1:4">
      <c r="A986" s="232">
        <v>2150102</v>
      </c>
      <c r="B986" s="232" t="s">
        <v>88</v>
      </c>
      <c r="C986" s="284">
        <v>66.13</v>
      </c>
      <c r="D986" s="243"/>
    </row>
    <row r="987" s="213" customFormat="1" ht="19.9" customHeight="1" spans="1:4">
      <c r="A987" s="232">
        <v>2150103</v>
      </c>
      <c r="B987" s="232" t="s">
        <v>89</v>
      </c>
      <c r="C987" s="284">
        <v>0</v>
      </c>
      <c r="D987" s="243"/>
    </row>
    <row r="988" s="213" customFormat="1" ht="19.9" customHeight="1" spans="1:4">
      <c r="A988" s="232">
        <v>2150104</v>
      </c>
      <c r="B988" s="232" t="s">
        <v>832</v>
      </c>
      <c r="C988" s="284">
        <v>0</v>
      </c>
      <c r="D988" s="243"/>
    </row>
    <row r="989" s="213" customFormat="1" ht="19.9" customHeight="1" spans="1:4">
      <c r="A989" s="232">
        <v>2150105</v>
      </c>
      <c r="B989" s="232" t="s">
        <v>833</v>
      </c>
      <c r="C989" s="284">
        <v>0</v>
      </c>
      <c r="D989" s="243"/>
    </row>
    <row r="990" s="213" customFormat="1" ht="19.9" customHeight="1" spans="1:4">
      <c r="A990" s="232">
        <v>2150106</v>
      </c>
      <c r="B990" s="232" t="s">
        <v>834</v>
      </c>
      <c r="C990" s="284">
        <v>0</v>
      </c>
      <c r="D990" s="243"/>
    </row>
    <row r="991" s="213" customFormat="1" ht="19.9" customHeight="1" spans="1:4">
      <c r="A991" s="232">
        <v>2150107</v>
      </c>
      <c r="B991" s="232" t="s">
        <v>835</v>
      </c>
      <c r="C991" s="284">
        <v>0</v>
      </c>
      <c r="D991" s="243"/>
    </row>
    <row r="992" s="213" customFormat="1" ht="19.9" customHeight="1" spans="1:4">
      <c r="A992" s="232">
        <v>2150108</v>
      </c>
      <c r="B992" s="232" t="s">
        <v>836</v>
      </c>
      <c r="C992" s="284">
        <v>0</v>
      </c>
      <c r="D992" s="243"/>
    </row>
    <row r="993" s="213" customFormat="1" ht="19.9" customHeight="1" spans="1:4">
      <c r="A993" s="232">
        <v>2150199</v>
      </c>
      <c r="B993" s="232" t="s">
        <v>837</v>
      </c>
      <c r="C993" s="284">
        <v>47.86</v>
      </c>
      <c r="D993" s="243"/>
    </row>
    <row r="994" s="213" customFormat="1" ht="19.9" customHeight="1" spans="1:4">
      <c r="A994" s="280">
        <v>21502</v>
      </c>
      <c r="B994" s="281" t="s">
        <v>838</v>
      </c>
      <c r="C994" s="282">
        <f>SUM(C995:C1009)</f>
        <v>0</v>
      </c>
      <c r="D994" s="283"/>
    </row>
    <row r="995" s="213" customFormat="1" ht="19.9" customHeight="1" spans="1:4">
      <c r="A995" s="232">
        <v>2150201</v>
      </c>
      <c r="B995" s="232" t="s">
        <v>87</v>
      </c>
      <c r="C995" s="284">
        <v>0</v>
      </c>
      <c r="D995" s="243"/>
    </row>
    <row r="996" s="213" customFormat="1" ht="19.9" customHeight="1" spans="1:4">
      <c r="A996" s="232">
        <v>2150202</v>
      </c>
      <c r="B996" s="232" t="s">
        <v>88</v>
      </c>
      <c r="C996" s="284">
        <v>0</v>
      </c>
      <c r="D996" s="243"/>
    </row>
    <row r="997" s="213" customFormat="1" ht="19.9" customHeight="1" spans="1:4">
      <c r="A997" s="232">
        <v>2150203</v>
      </c>
      <c r="B997" s="232" t="s">
        <v>89</v>
      </c>
      <c r="C997" s="284">
        <v>0</v>
      </c>
      <c r="D997" s="243"/>
    </row>
    <row r="998" s="213" customFormat="1" ht="19.9" customHeight="1" spans="1:4">
      <c r="A998" s="232">
        <v>2150204</v>
      </c>
      <c r="B998" s="232" t="s">
        <v>839</v>
      </c>
      <c r="C998" s="284">
        <v>0</v>
      </c>
      <c r="D998" s="243"/>
    </row>
    <row r="999" s="213" customFormat="1" ht="19.9" customHeight="1" spans="1:4">
      <c r="A999" s="232">
        <v>2150205</v>
      </c>
      <c r="B999" s="232" t="s">
        <v>840</v>
      </c>
      <c r="C999" s="284">
        <v>0</v>
      </c>
      <c r="D999" s="243"/>
    </row>
    <row r="1000" s="213" customFormat="1" ht="19.9" customHeight="1" spans="1:4">
      <c r="A1000" s="232">
        <v>2150206</v>
      </c>
      <c r="B1000" s="232" t="s">
        <v>841</v>
      </c>
      <c r="C1000" s="284">
        <v>0</v>
      </c>
      <c r="D1000" s="243"/>
    </row>
    <row r="1001" s="213" customFormat="1" ht="19.9" customHeight="1" spans="1:4">
      <c r="A1001" s="232">
        <v>2150207</v>
      </c>
      <c r="B1001" s="232" t="s">
        <v>842</v>
      </c>
      <c r="C1001" s="284">
        <v>0</v>
      </c>
      <c r="D1001" s="243"/>
    </row>
    <row r="1002" s="213" customFormat="1" ht="19.9" customHeight="1" spans="1:4">
      <c r="A1002" s="232">
        <v>2150208</v>
      </c>
      <c r="B1002" s="232" t="s">
        <v>843</v>
      </c>
      <c r="C1002" s="284">
        <v>0</v>
      </c>
      <c r="D1002" s="243"/>
    </row>
    <row r="1003" s="213" customFormat="1" ht="19.9" customHeight="1" spans="1:4">
      <c r="A1003" s="232">
        <v>2150209</v>
      </c>
      <c r="B1003" s="232" t="s">
        <v>844</v>
      </c>
      <c r="C1003" s="284">
        <v>0</v>
      </c>
      <c r="D1003" s="243"/>
    </row>
    <row r="1004" s="213" customFormat="1" ht="19.9" customHeight="1" spans="1:4">
      <c r="A1004" s="232">
        <v>2150210</v>
      </c>
      <c r="B1004" s="232" t="s">
        <v>845</v>
      </c>
      <c r="C1004" s="284">
        <v>0</v>
      </c>
      <c r="D1004" s="243"/>
    </row>
    <row r="1005" s="213" customFormat="1" ht="19.9" customHeight="1" spans="1:4">
      <c r="A1005" s="232">
        <v>2150212</v>
      </c>
      <c r="B1005" s="232" t="s">
        <v>846</v>
      </c>
      <c r="C1005" s="284">
        <v>0</v>
      </c>
      <c r="D1005" s="243"/>
    </row>
    <row r="1006" s="213" customFormat="1" ht="19.9" customHeight="1" spans="1:4">
      <c r="A1006" s="232">
        <v>2150213</v>
      </c>
      <c r="B1006" s="232" t="s">
        <v>847</v>
      </c>
      <c r="C1006" s="284">
        <v>0</v>
      </c>
      <c r="D1006" s="243"/>
    </row>
    <row r="1007" s="213" customFormat="1" ht="19.9" customHeight="1" spans="1:4">
      <c r="A1007" s="232">
        <v>2150214</v>
      </c>
      <c r="B1007" s="232" t="s">
        <v>848</v>
      </c>
      <c r="C1007" s="284">
        <v>0</v>
      </c>
      <c r="D1007" s="243"/>
    </row>
    <row r="1008" s="213" customFormat="1" ht="19.9" customHeight="1" spans="1:4">
      <c r="A1008" s="232">
        <v>2150215</v>
      </c>
      <c r="B1008" s="232" t="s">
        <v>849</v>
      </c>
      <c r="C1008" s="284">
        <v>0</v>
      </c>
      <c r="D1008" s="243"/>
    </row>
    <row r="1009" s="213" customFormat="1" ht="19.9" customHeight="1" spans="1:4">
      <c r="A1009" s="232">
        <v>2150299</v>
      </c>
      <c r="B1009" s="232" t="s">
        <v>850</v>
      </c>
      <c r="C1009" s="284">
        <v>0</v>
      </c>
      <c r="D1009" s="243"/>
    </row>
    <row r="1010" s="213" customFormat="1" ht="19.9" customHeight="1" spans="1:4">
      <c r="A1010" s="280">
        <v>21503</v>
      </c>
      <c r="B1010" s="281" t="s">
        <v>851</v>
      </c>
      <c r="C1010" s="282">
        <f>SUM(C1011:C1014)</f>
        <v>14.7</v>
      </c>
      <c r="D1010" s="283"/>
    </row>
    <row r="1011" s="213" customFormat="1" ht="19.9" customHeight="1" spans="1:4">
      <c r="A1011" s="232">
        <v>2150301</v>
      </c>
      <c r="B1011" s="232" t="s">
        <v>87</v>
      </c>
      <c r="C1011" s="284">
        <v>10.02</v>
      </c>
      <c r="D1011" s="243"/>
    </row>
    <row r="1012" s="213" customFormat="1" ht="19.9" customHeight="1" spans="1:4">
      <c r="A1012" s="232">
        <v>2150302</v>
      </c>
      <c r="B1012" s="232" t="s">
        <v>88</v>
      </c>
      <c r="C1012" s="284">
        <v>0</v>
      </c>
      <c r="D1012" s="243"/>
    </row>
    <row r="1013" s="213" customFormat="1" ht="19.9" customHeight="1" spans="1:4">
      <c r="A1013" s="232">
        <v>2150303</v>
      </c>
      <c r="B1013" s="232" t="s">
        <v>89</v>
      </c>
      <c r="C1013" s="284">
        <v>0</v>
      </c>
      <c r="D1013" s="243"/>
    </row>
    <row r="1014" s="213" customFormat="1" ht="19.9" customHeight="1" spans="1:4">
      <c r="A1014" s="232">
        <v>2150399</v>
      </c>
      <c r="B1014" s="232" t="s">
        <v>852</v>
      </c>
      <c r="C1014" s="284">
        <v>4.68</v>
      </c>
      <c r="D1014" s="243"/>
    </row>
    <row r="1015" s="213" customFormat="1" ht="19.9" customHeight="1" spans="1:4">
      <c r="A1015" s="280">
        <v>21505</v>
      </c>
      <c r="B1015" s="281" t="s">
        <v>853</v>
      </c>
      <c r="C1015" s="282">
        <f>SUM(C1016:C1025)</f>
        <v>3743.46</v>
      </c>
      <c r="D1015" s="283"/>
    </row>
    <row r="1016" s="213" customFormat="1" ht="19.9" customHeight="1" spans="1:4">
      <c r="A1016" s="232">
        <v>2150501</v>
      </c>
      <c r="B1016" s="232" t="s">
        <v>87</v>
      </c>
      <c r="C1016" s="284">
        <v>1438.71</v>
      </c>
      <c r="D1016" s="243"/>
    </row>
    <row r="1017" s="213" customFormat="1" ht="19.9" customHeight="1" spans="1:4">
      <c r="A1017" s="232">
        <v>2150502</v>
      </c>
      <c r="B1017" s="232" t="s">
        <v>88</v>
      </c>
      <c r="C1017" s="284">
        <v>0</v>
      </c>
      <c r="D1017" s="243"/>
    </row>
    <row r="1018" s="213" customFormat="1" ht="19.9" customHeight="1" spans="1:4">
      <c r="A1018" s="232">
        <v>2150503</v>
      </c>
      <c r="B1018" s="232" t="s">
        <v>89</v>
      </c>
      <c r="C1018" s="284">
        <v>0</v>
      </c>
      <c r="D1018" s="243"/>
    </row>
    <row r="1019" s="213" customFormat="1" ht="19.9" customHeight="1" spans="1:4">
      <c r="A1019" s="232">
        <v>2150505</v>
      </c>
      <c r="B1019" s="232" t="s">
        <v>854</v>
      </c>
      <c r="C1019" s="284">
        <v>57.18</v>
      </c>
      <c r="D1019" s="243"/>
    </row>
    <row r="1020" s="213" customFormat="1" ht="19.9" customHeight="1" spans="1:4">
      <c r="A1020" s="232">
        <v>2150507</v>
      </c>
      <c r="B1020" s="232" t="s">
        <v>855</v>
      </c>
      <c r="C1020" s="284"/>
      <c r="D1020" s="243"/>
    </row>
    <row r="1021" s="213" customFormat="1" ht="19.9" customHeight="1" spans="1:4">
      <c r="A1021" s="232">
        <v>2150508</v>
      </c>
      <c r="B1021" s="232" t="s">
        <v>856</v>
      </c>
      <c r="C1021" s="284">
        <v>0</v>
      </c>
      <c r="D1021" s="243"/>
    </row>
    <row r="1022" s="213" customFormat="1" ht="19.9" customHeight="1" spans="1:4">
      <c r="A1022" s="232">
        <v>2150516</v>
      </c>
      <c r="B1022" s="232" t="s">
        <v>857</v>
      </c>
      <c r="C1022" s="284">
        <v>0</v>
      </c>
      <c r="D1022" s="243"/>
    </row>
    <row r="1023" s="213" customFormat="1" ht="19.9" customHeight="1" spans="1:4">
      <c r="A1023" s="232">
        <v>2150517</v>
      </c>
      <c r="B1023" s="232" t="s">
        <v>858</v>
      </c>
      <c r="C1023" s="284">
        <v>0</v>
      </c>
      <c r="D1023" s="243"/>
    </row>
    <row r="1024" s="213" customFormat="1" ht="19.9" customHeight="1" spans="1:4">
      <c r="A1024" s="232">
        <v>2150550</v>
      </c>
      <c r="B1024" s="232" t="s">
        <v>96</v>
      </c>
      <c r="C1024" s="284">
        <v>0</v>
      </c>
      <c r="D1024" s="243"/>
    </row>
    <row r="1025" s="213" customFormat="1" ht="19.9" customHeight="1" spans="1:4">
      <c r="A1025" s="232">
        <v>2150599</v>
      </c>
      <c r="B1025" s="232" t="s">
        <v>859</v>
      </c>
      <c r="C1025" s="284">
        <v>2247.57</v>
      </c>
      <c r="D1025" s="243"/>
    </row>
    <row r="1026" s="213" customFormat="1" ht="19.9" customHeight="1" spans="1:4">
      <c r="A1026" s="280">
        <v>21507</v>
      </c>
      <c r="B1026" s="281" t="s">
        <v>860</v>
      </c>
      <c r="C1026" s="282">
        <f>SUM(C1027:C1032)</f>
        <v>2062.08</v>
      </c>
      <c r="D1026" s="283"/>
    </row>
    <row r="1027" s="213" customFormat="1" ht="19.9" customHeight="1" spans="1:4">
      <c r="A1027" s="232">
        <v>2150701</v>
      </c>
      <c r="B1027" s="232" t="s">
        <v>87</v>
      </c>
      <c r="C1027" s="284">
        <v>1332.85</v>
      </c>
      <c r="D1027" s="243"/>
    </row>
    <row r="1028" s="213" customFormat="1" ht="19.9" customHeight="1" spans="1:4">
      <c r="A1028" s="232">
        <v>2150702</v>
      </c>
      <c r="B1028" s="232" t="s">
        <v>88</v>
      </c>
      <c r="C1028" s="284">
        <v>0</v>
      </c>
      <c r="D1028" s="243"/>
    </row>
    <row r="1029" s="213" customFormat="1" ht="19.9" customHeight="1" spans="1:4">
      <c r="A1029" s="232">
        <v>2150703</v>
      </c>
      <c r="B1029" s="232" t="s">
        <v>89</v>
      </c>
      <c r="C1029" s="284">
        <v>0</v>
      </c>
      <c r="D1029" s="243"/>
    </row>
    <row r="1030" s="213" customFormat="1" ht="19.9" customHeight="1" spans="1:4">
      <c r="A1030" s="232">
        <v>2150704</v>
      </c>
      <c r="B1030" s="232" t="s">
        <v>861</v>
      </c>
      <c r="C1030" s="284">
        <v>0</v>
      </c>
      <c r="D1030" s="243"/>
    </row>
    <row r="1031" s="213" customFormat="1" ht="19.9" customHeight="1" spans="1:4">
      <c r="A1031" s="232">
        <v>2150705</v>
      </c>
      <c r="B1031" s="232" t="s">
        <v>862</v>
      </c>
      <c r="C1031" s="284">
        <v>0</v>
      </c>
      <c r="D1031" s="243"/>
    </row>
    <row r="1032" s="213" customFormat="1" ht="19.9" customHeight="1" spans="1:4">
      <c r="A1032" s="232">
        <v>2150799</v>
      </c>
      <c r="B1032" s="232" t="s">
        <v>863</v>
      </c>
      <c r="C1032" s="284">
        <v>729.23</v>
      </c>
      <c r="D1032" s="243"/>
    </row>
    <row r="1033" s="213" customFormat="1" ht="19.9" customHeight="1" spans="1:4">
      <c r="A1033" s="280">
        <v>21508</v>
      </c>
      <c r="B1033" s="281" t="s">
        <v>864</v>
      </c>
      <c r="C1033" s="282">
        <f>SUM(C1034:C1040)</f>
        <v>686.16</v>
      </c>
      <c r="D1033" s="283"/>
    </row>
    <row r="1034" s="213" customFormat="1" ht="19.9" customHeight="1" spans="1:4">
      <c r="A1034" s="232">
        <v>2150801</v>
      </c>
      <c r="B1034" s="232" t="s">
        <v>87</v>
      </c>
      <c r="C1034" s="284">
        <v>0</v>
      </c>
      <c r="D1034" s="243"/>
    </row>
    <row r="1035" s="213" customFormat="1" ht="19.9" customHeight="1" spans="1:4">
      <c r="A1035" s="232">
        <v>2150802</v>
      </c>
      <c r="B1035" s="232" t="s">
        <v>88</v>
      </c>
      <c r="C1035" s="284">
        <v>0</v>
      </c>
      <c r="D1035" s="243"/>
    </row>
    <row r="1036" s="213" customFormat="1" ht="19.9" customHeight="1" spans="1:4">
      <c r="A1036" s="232">
        <v>2150803</v>
      </c>
      <c r="B1036" s="232" t="s">
        <v>89</v>
      </c>
      <c r="C1036" s="284">
        <v>0</v>
      </c>
      <c r="D1036" s="243"/>
    </row>
    <row r="1037" s="213" customFormat="1" ht="19.9" customHeight="1" spans="1:4">
      <c r="A1037" s="232">
        <v>2150804</v>
      </c>
      <c r="B1037" s="232" t="s">
        <v>865</v>
      </c>
      <c r="C1037" s="284">
        <v>0</v>
      </c>
      <c r="D1037" s="243"/>
    </row>
    <row r="1038" s="213" customFormat="1" ht="19.9" customHeight="1" spans="1:4">
      <c r="A1038" s="232">
        <v>2150805</v>
      </c>
      <c r="B1038" s="232" t="s">
        <v>866</v>
      </c>
      <c r="C1038" s="284">
        <v>0</v>
      </c>
      <c r="D1038" s="243"/>
    </row>
    <row r="1039" s="213" customFormat="1" ht="19.9" customHeight="1" spans="1:4">
      <c r="A1039" s="232">
        <v>2150806</v>
      </c>
      <c r="B1039" s="232" t="s">
        <v>867</v>
      </c>
      <c r="C1039" s="284">
        <v>0</v>
      </c>
      <c r="D1039" s="243"/>
    </row>
    <row r="1040" s="213" customFormat="1" ht="19.9" customHeight="1" spans="1:4">
      <c r="A1040" s="232">
        <v>2150899</v>
      </c>
      <c r="B1040" s="232" t="s">
        <v>868</v>
      </c>
      <c r="C1040" s="284">
        <v>686.16</v>
      </c>
      <c r="D1040" s="243"/>
    </row>
    <row r="1041" s="213" customFormat="1" ht="19.9" customHeight="1" spans="1:4">
      <c r="A1041" s="280">
        <v>21599</v>
      </c>
      <c r="B1041" s="281" t="s">
        <v>869</v>
      </c>
      <c r="C1041" s="282">
        <f>SUM(C1042:C1046)</f>
        <v>0</v>
      </c>
      <c r="D1041" s="283"/>
    </row>
    <row r="1042" s="213" customFormat="1" ht="19.9" customHeight="1" spans="1:4">
      <c r="A1042" s="232">
        <v>2159901</v>
      </c>
      <c r="B1042" s="232" t="s">
        <v>870</v>
      </c>
      <c r="C1042" s="284">
        <v>0</v>
      </c>
      <c r="D1042" s="243"/>
    </row>
    <row r="1043" s="213" customFormat="1" ht="19.9" customHeight="1" spans="1:4">
      <c r="A1043" s="232">
        <v>2159904</v>
      </c>
      <c r="B1043" s="232" t="s">
        <v>871</v>
      </c>
      <c r="C1043" s="284">
        <v>0</v>
      </c>
      <c r="D1043" s="243"/>
    </row>
    <row r="1044" s="213" customFormat="1" ht="19.9" customHeight="1" spans="1:4">
      <c r="A1044" s="232">
        <v>2159905</v>
      </c>
      <c r="B1044" s="232" t="s">
        <v>872</v>
      </c>
      <c r="C1044" s="284">
        <v>0</v>
      </c>
      <c r="D1044" s="243"/>
    </row>
    <row r="1045" s="213" customFormat="1" ht="19.9" customHeight="1" spans="1:4">
      <c r="A1045" s="232">
        <v>2159906</v>
      </c>
      <c r="B1045" s="232" t="s">
        <v>873</v>
      </c>
      <c r="C1045" s="284">
        <v>0</v>
      </c>
      <c r="D1045" s="243"/>
    </row>
    <row r="1046" s="213" customFormat="1" ht="19.9" customHeight="1" spans="1:4">
      <c r="A1046" s="232">
        <v>2159999</v>
      </c>
      <c r="B1046" s="232" t="s">
        <v>874</v>
      </c>
      <c r="C1046" s="284">
        <v>0</v>
      </c>
      <c r="D1046" s="243"/>
    </row>
    <row r="1047" s="213" customFormat="1" ht="19.9" customHeight="1" spans="1:4">
      <c r="A1047" s="277">
        <v>216</v>
      </c>
      <c r="B1047" s="224" t="s">
        <v>875</v>
      </c>
      <c r="C1047" s="278">
        <f>SUM(C1048,C1058,C1064)</f>
        <v>15108.79</v>
      </c>
      <c r="D1047" s="279"/>
    </row>
    <row r="1048" s="213" customFormat="1" ht="19.9" customHeight="1" spans="1:4">
      <c r="A1048" s="280">
        <v>21602</v>
      </c>
      <c r="B1048" s="281" t="s">
        <v>876</v>
      </c>
      <c r="C1048" s="282">
        <f>SUM(C1049:C1057)</f>
        <v>2028.83</v>
      </c>
      <c r="D1048" s="283"/>
    </row>
    <row r="1049" s="213" customFormat="1" ht="19.9" customHeight="1" spans="1:4">
      <c r="A1049" s="232">
        <v>2160201</v>
      </c>
      <c r="B1049" s="232" t="s">
        <v>87</v>
      </c>
      <c r="C1049" s="284">
        <v>1339.22</v>
      </c>
      <c r="D1049" s="243"/>
    </row>
    <row r="1050" s="213" customFormat="1" ht="19.9" customHeight="1" spans="1:4">
      <c r="A1050" s="232">
        <v>2160202</v>
      </c>
      <c r="B1050" s="232" t="s">
        <v>88</v>
      </c>
      <c r="C1050" s="284">
        <v>0</v>
      </c>
      <c r="D1050" s="243"/>
    </row>
    <row r="1051" s="213" customFormat="1" ht="19.9" customHeight="1" spans="1:4">
      <c r="A1051" s="232">
        <v>2160203</v>
      </c>
      <c r="B1051" s="232" t="s">
        <v>89</v>
      </c>
      <c r="C1051" s="284">
        <v>0</v>
      </c>
      <c r="D1051" s="243"/>
    </row>
    <row r="1052" s="213" customFormat="1" ht="19.9" customHeight="1" spans="1:4">
      <c r="A1052" s="232">
        <v>2160216</v>
      </c>
      <c r="B1052" s="232" t="s">
        <v>877</v>
      </c>
      <c r="C1052" s="284">
        <v>0</v>
      </c>
      <c r="D1052" s="243"/>
    </row>
    <row r="1053" s="213" customFormat="1" ht="19.9" customHeight="1" spans="1:4">
      <c r="A1053" s="232">
        <v>2160217</v>
      </c>
      <c r="B1053" s="232" t="s">
        <v>878</v>
      </c>
      <c r="C1053" s="284">
        <v>57.18</v>
      </c>
      <c r="D1053" s="243"/>
    </row>
    <row r="1054" s="213" customFormat="1" ht="19.9" customHeight="1" spans="1:4">
      <c r="A1054" s="232">
        <v>2160218</v>
      </c>
      <c r="B1054" s="232" t="s">
        <v>879</v>
      </c>
      <c r="C1054" s="284">
        <v>0</v>
      </c>
      <c r="D1054" s="243"/>
    </row>
    <row r="1055" s="213" customFormat="1" ht="19.9" customHeight="1" spans="1:4">
      <c r="A1055" s="232">
        <v>2160219</v>
      </c>
      <c r="B1055" s="232" t="s">
        <v>880</v>
      </c>
      <c r="C1055" s="284">
        <v>0</v>
      </c>
      <c r="D1055" s="243"/>
    </row>
    <row r="1056" s="213" customFormat="1" ht="19.9" customHeight="1" spans="1:4">
      <c r="A1056" s="232">
        <v>2160250</v>
      </c>
      <c r="B1056" s="232" t="s">
        <v>96</v>
      </c>
      <c r="C1056" s="284">
        <v>0</v>
      </c>
      <c r="D1056" s="243"/>
    </row>
    <row r="1057" s="213" customFormat="1" ht="19.9" customHeight="1" spans="1:4">
      <c r="A1057" s="232">
        <v>2160299</v>
      </c>
      <c r="B1057" s="232" t="s">
        <v>881</v>
      </c>
      <c r="C1057" s="284">
        <v>632.43</v>
      </c>
      <c r="D1057" s="243"/>
    </row>
    <row r="1058" s="213" customFormat="1" ht="19.9" customHeight="1" spans="1:4">
      <c r="A1058" s="280">
        <v>21606</v>
      </c>
      <c r="B1058" s="281" t="s">
        <v>882</v>
      </c>
      <c r="C1058" s="282">
        <f>SUM(C1059:C1063)</f>
        <v>870</v>
      </c>
      <c r="D1058" s="283"/>
    </row>
    <row r="1059" s="213" customFormat="1" ht="19.9" customHeight="1" spans="1:4">
      <c r="A1059" s="232">
        <v>2160601</v>
      </c>
      <c r="B1059" s="232" t="s">
        <v>87</v>
      </c>
      <c r="C1059" s="284">
        <v>0</v>
      </c>
      <c r="D1059" s="243"/>
    </row>
    <row r="1060" s="213" customFormat="1" ht="19.9" customHeight="1" spans="1:4">
      <c r="A1060" s="232">
        <v>2160602</v>
      </c>
      <c r="B1060" s="232" t="s">
        <v>88</v>
      </c>
      <c r="C1060" s="284">
        <v>0</v>
      </c>
      <c r="D1060" s="243"/>
    </row>
    <row r="1061" s="213" customFormat="1" ht="19.9" customHeight="1" spans="1:4">
      <c r="A1061" s="232">
        <v>2160603</v>
      </c>
      <c r="B1061" s="232" t="s">
        <v>89</v>
      </c>
      <c r="C1061" s="284">
        <v>0</v>
      </c>
      <c r="D1061" s="243"/>
    </row>
    <row r="1062" s="213" customFormat="1" ht="19.9" customHeight="1" spans="1:4">
      <c r="A1062" s="232">
        <v>2160607</v>
      </c>
      <c r="B1062" s="232" t="s">
        <v>883</v>
      </c>
      <c r="C1062" s="284">
        <v>0</v>
      </c>
      <c r="D1062" s="243"/>
    </row>
    <row r="1063" s="213" customFormat="1" ht="19.9" customHeight="1" spans="1:4">
      <c r="A1063" s="232">
        <v>2160699</v>
      </c>
      <c r="B1063" s="232" t="s">
        <v>884</v>
      </c>
      <c r="C1063" s="284">
        <v>870</v>
      </c>
      <c r="D1063" s="243"/>
    </row>
    <row r="1064" s="213" customFormat="1" ht="19.9" customHeight="1" spans="1:4">
      <c r="A1064" s="280">
        <v>21699</v>
      </c>
      <c r="B1064" s="281" t="s">
        <v>885</v>
      </c>
      <c r="C1064" s="282">
        <f>SUM(C1065:C1066)</f>
        <v>12209.96</v>
      </c>
      <c r="D1064" s="283"/>
    </row>
    <row r="1065" s="213" customFormat="1" ht="19.9" customHeight="1" spans="1:4">
      <c r="A1065" s="232">
        <v>2169901</v>
      </c>
      <c r="B1065" s="232" t="s">
        <v>886</v>
      </c>
      <c r="C1065" s="284">
        <v>11377.41</v>
      </c>
      <c r="D1065" s="243"/>
    </row>
    <row r="1066" s="213" customFormat="1" ht="19.9" customHeight="1" spans="1:4">
      <c r="A1066" s="232">
        <v>2169999</v>
      </c>
      <c r="B1066" s="232" t="s">
        <v>887</v>
      </c>
      <c r="C1066" s="284">
        <v>832.55</v>
      </c>
      <c r="D1066" s="243"/>
    </row>
    <row r="1067" s="213" customFormat="1" ht="19.9" customHeight="1" spans="1:4">
      <c r="A1067" s="277">
        <v>217</v>
      </c>
      <c r="B1067" s="224" t="s">
        <v>888</v>
      </c>
      <c r="C1067" s="278">
        <f>SUM(C1068,C1075,C1085,C1091,C1094)</f>
        <v>0</v>
      </c>
      <c r="D1067" s="279"/>
    </row>
    <row r="1068" s="213" customFormat="1" ht="19.9" customHeight="1" spans="1:4">
      <c r="A1068" s="280">
        <v>21701</v>
      </c>
      <c r="B1068" s="281" t="s">
        <v>889</v>
      </c>
      <c r="C1068" s="282">
        <f>SUM(C1069:C1074)</f>
        <v>0</v>
      </c>
      <c r="D1068" s="283"/>
    </row>
    <row r="1069" s="213" customFormat="1" ht="19.9" customHeight="1" spans="1:4">
      <c r="A1069" s="232">
        <v>2170101</v>
      </c>
      <c r="B1069" s="232" t="s">
        <v>87</v>
      </c>
      <c r="C1069" s="284">
        <v>0</v>
      </c>
      <c r="D1069" s="243"/>
    </row>
    <row r="1070" s="213" customFormat="1" ht="19.9" customHeight="1" spans="1:4">
      <c r="A1070" s="232">
        <v>2170102</v>
      </c>
      <c r="B1070" s="232" t="s">
        <v>88</v>
      </c>
      <c r="C1070" s="284">
        <v>0</v>
      </c>
      <c r="D1070" s="243"/>
    </row>
    <row r="1071" s="213" customFormat="1" ht="19.9" customHeight="1" spans="1:4">
      <c r="A1071" s="232">
        <v>2170103</v>
      </c>
      <c r="B1071" s="232" t="s">
        <v>89</v>
      </c>
      <c r="C1071" s="284">
        <v>0</v>
      </c>
      <c r="D1071" s="243"/>
    </row>
    <row r="1072" s="213" customFormat="1" ht="19.9" customHeight="1" spans="1:4">
      <c r="A1072" s="232">
        <v>2170104</v>
      </c>
      <c r="B1072" s="232" t="s">
        <v>890</v>
      </c>
      <c r="C1072" s="284">
        <v>0</v>
      </c>
      <c r="D1072" s="243"/>
    </row>
    <row r="1073" s="213" customFormat="1" ht="19.9" customHeight="1" spans="1:4">
      <c r="A1073" s="232">
        <v>2170150</v>
      </c>
      <c r="B1073" s="232" t="s">
        <v>96</v>
      </c>
      <c r="C1073" s="284">
        <v>0</v>
      </c>
      <c r="D1073" s="243"/>
    </row>
    <row r="1074" s="213" customFormat="1" ht="19.9" customHeight="1" spans="1:4">
      <c r="A1074" s="232">
        <v>2170199</v>
      </c>
      <c r="B1074" s="232" t="s">
        <v>891</v>
      </c>
      <c r="C1074" s="284">
        <v>0</v>
      </c>
      <c r="D1074" s="243"/>
    </row>
    <row r="1075" s="213" customFormat="1" ht="19.9" customHeight="1" spans="1:4">
      <c r="A1075" s="280">
        <v>21702</v>
      </c>
      <c r="B1075" s="281" t="s">
        <v>892</v>
      </c>
      <c r="C1075" s="282">
        <f>SUM(C1076:C1084)</f>
        <v>0</v>
      </c>
      <c r="D1075" s="283"/>
    </row>
    <row r="1076" s="213" customFormat="1" ht="19.9" customHeight="1" spans="1:4">
      <c r="A1076" s="232">
        <v>2170201</v>
      </c>
      <c r="B1076" s="232" t="s">
        <v>893</v>
      </c>
      <c r="C1076" s="284">
        <v>0</v>
      </c>
      <c r="D1076" s="243"/>
    </row>
    <row r="1077" s="213" customFormat="1" ht="19.9" customHeight="1" spans="1:4">
      <c r="A1077" s="232">
        <v>2170202</v>
      </c>
      <c r="B1077" s="232" t="s">
        <v>894</v>
      </c>
      <c r="C1077" s="284">
        <v>0</v>
      </c>
      <c r="D1077" s="243"/>
    </row>
    <row r="1078" s="213" customFormat="1" ht="19.9" customHeight="1" spans="1:4">
      <c r="A1078" s="232">
        <v>2170203</v>
      </c>
      <c r="B1078" s="232" t="s">
        <v>895</v>
      </c>
      <c r="C1078" s="284">
        <v>0</v>
      </c>
      <c r="D1078" s="243"/>
    </row>
    <row r="1079" s="213" customFormat="1" ht="19.9" customHeight="1" spans="1:4">
      <c r="A1079" s="232">
        <v>2170204</v>
      </c>
      <c r="B1079" s="232" t="s">
        <v>896</v>
      </c>
      <c r="C1079" s="284">
        <v>0</v>
      </c>
      <c r="D1079" s="243"/>
    </row>
    <row r="1080" s="213" customFormat="1" ht="19.9" customHeight="1" spans="1:4">
      <c r="A1080" s="232">
        <v>2170205</v>
      </c>
      <c r="B1080" s="232" t="s">
        <v>897</v>
      </c>
      <c r="C1080" s="284">
        <v>0</v>
      </c>
      <c r="D1080" s="243"/>
    </row>
    <row r="1081" s="213" customFormat="1" ht="19.9" customHeight="1" spans="1:4">
      <c r="A1081" s="232">
        <v>2170206</v>
      </c>
      <c r="B1081" s="232" t="s">
        <v>898</v>
      </c>
      <c r="C1081" s="284">
        <v>0</v>
      </c>
      <c r="D1081" s="243"/>
    </row>
    <row r="1082" s="213" customFormat="1" ht="19.9" customHeight="1" spans="1:4">
      <c r="A1082" s="232">
        <v>2170207</v>
      </c>
      <c r="B1082" s="232" t="s">
        <v>899</v>
      </c>
      <c r="C1082" s="284">
        <v>0</v>
      </c>
      <c r="D1082" s="243"/>
    </row>
    <row r="1083" s="213" customFormat="1" ht="19.9" customHeight="1" spans="1:4">
      <c r="A1083" s="232">
        <v>2170208</v>
      </c>
      <c r="B1083" s="232" t="s">
        <v>900</v>
      </c>
      <c r="C1083" s="284">
        <v>0</v>
      </c>
      <c r="D1083" s="243"/>
    </row>
    <row r="1084" s="213" customFormat="1" ht="19.9" customHeight="1" spans="1:4">
      <c r="A1084" s="232">
        <v>2170299</v>
      </c>
      <c r="B1084" s="232" t="s">
        <v>901</v>
      </c>
      <c r="C1084" s="284">
        <v>0</v>
      </c>
      <c r="D1084" s="243"/>
    </row>
    <row r="1085" s="213" customFormat="1" ht="19.9" customHeight="1" spans="1:4">
      <c r="A1085" s="280">
        <v>21703</v>
      </c>
      <c r="B1085" s="281" t="s">
        <v>902</v>
      </c>
      <c r="C1085" s="282">
        <f>SUM(C1086:C1090)</f>
        <v>0</v>
      </c>
      <c r="D1085" s="283"/>
    </row>
    <row r="1086" s="213" customFormat="1" ht="19.9" customHeight="1" spans="1:4">
      <c r="A1086" s="232">
        <v>2170301</v>
      </c>
      <c r="B1086" s="232" t="s">
        <v>903</v>
      </c>
      <c r="C1086" s="284">
        <v>0</v>
      </c>
      <c r="D1086" s="243"/>
    </row>
    <row r="1087" s="213" customFormat="1" ht="19.9" customHeight="1" spans="1:4">
      <c r="A1087" s="232">
        <v>2170302</v>
      </c>
      <c r="B1087" s="232" t="s">
        <v>904</v>
      </c>
      <c r="C1087" s="284">
        <v>0</v>
      </c>
      <c r="D1087" s="243"/>
    </row>
    <row r="1088" s="213" customFormat="1" ht="19.9" customHeight="1" spans="1:4">
      <c r="A1088" s="232">
        <v>2170303</v>
      </c>
      <c r="B1088" s="232" t="s">
        <v>905</v>
      </c>
      <c r="C1088" s="284">
        <v>0</v>
      </c>
      <c r="D1088" s="243"/>
    </row>
    <row r="1089" s="213" customFormat="1" ht="19.9" customHeight="1" spans="1:4">
      <c r="A1089" s="232">
        <v>2170304</v>
      </c>
      <c r="B1089" s="232" t="s">
        <v>906</v>
      </c>
      <c r="C1089" s="284">
        <v>0</v>
      </c>
      <c r="D1089" s="243"/>
    </row>
    <row r="1090" s="213" customFormat="1" ht="19.9" customHeight="1" spans="1:4">
      <c r="A1090" s="232">
        <v>2170399</v>
      </c>
      <c r="B1090" s="232" t="s">
        <v>907</v>
      </c>
      <c r="C1090" s="284">
        <v>0</v>
      </c>
      <c r="D1090" s="243"/>
    </row>
    <row r="1091" s="213" customFormat="1" ht="19.9" customHeight="1" spans="1:4">
      <c r="A1091" s="280">
        <v>21704</v>
      </c>
      <c r="B1091" s="281" t="s">
        <v>908</v>
      </c>
      <c r="C1091" s="282">
        <f>SUM(C1092:C1093)</f>
        <v>0</v>
      </c>
      <c r="D1091" s="283"/>
    </row>
    <row r="1092" s="213" customFormat="1" ht="19.9" customHeight="1" spans="1:4">
      <c r="A1092" s="232">
        <v>2170401</v>
      </c>
      <c r="B1092" s="232" t="s">
        <v>909</v>
      </c>
      <c r="C1092" s="284">
        <v>0</v>
      </c>
      <c r="D1092" s="243"/>
    </row>
    <row r="1093" s="213" customFormat="1" ht="19.9" customHeight="1" spans="1:4">
      <c r="A1093" s="232">
        <v>2170499</v>
      </c>
      <c r="B1093" s="232" t="s">
        <v>910</v>
      </c>
      <c r="C1093" s="284">
        <v>0</v>
      </c>
      <c r="D1093" s="243"/>
    </row>
    <row r="1094" s="213" customFormat="1" ht="19.9" customHeight="1" spans="1:4">
      <c r="A1094" s="280">
        <v>21799</v>
      </c>
      <c r="B1094" s="281" t="s">
        <v>911</v>
      </c>
      <c r="C1094" s="282">
        <f>SUM(C1095:C1096)</f>
        <v>0</v>
      </c>
      <c r="D1094" s="283"/>
    </row>
    <row r="1095" s="213" customFormat="1" ht="19.9" customHeight="1" spans="1:4">
      <c r="A1095" s="232">
        <v>2179902</v>
      </c>
      <c r="B1095" s="232" t="s">
        <v>912</v>
      </c>
      <c r="C1095" s="284">
        <v>0</v>
      </c>
      <c r="D1095" s="243"/>
    </row>
    <row r="1096" s="213" customFormat="1" ht="19.9" customHeight="1" spans="1:4">
      <c r="A1096" s="232">
        <v>2179999</v>
      </c>
      <c r="B1096" s="232" t="s">
        <v>913</v>
      </c>
      <c r="C1096" s="284">
        <v>0</v>
      </c>
      <c r="D1096" s="243"/>
    </row>
    <row r="1097" s="213" customFormat="1" ht="19.9" customHeight="1" spans="1:4">
      <c r="A1097" s="277">
        <v>219</v>
      </c>
      <c r="B1097" s="224" t="s">
        <v>914</v>
      </c>
      <c r="C1097" s="278">
        <f>SUM(C1098:C1106)</f>
        <v>0</v>
      </c>
      <c r="D1097" s="279"/>
    </row>
    <row r="1098" s="213" customFormat="1" ht="19.9" customHeight="1" spans="1:4">
      <c r="A1098" s="280">
        <v>21901</v>
      </c>
      <c r="B1098" s="281" t="s">
        <v>915</v>
      </c>
      <c r="C1098" s="282"/>
      <c r="D1098" s="283"/>
    </row>
    <row r="1099" s="213" customFormat="1" ht="19.9" customHeight="1" spans="1:4">
      <c r="A1099" s="280">
        <v>21902</v>
      </c>
      <c r="B1099" s="281" t="s">
        <v>916</v>
      </c>
      <c r="C1099" s="282"/>
      <c r="D1099" s="283"/>
    </row>
    <row r="1100" s="213" customFormat="1" ht="19.9" customHeight="1" spans="1:4">
      <c r="A1100" s="280">
        <v>21903</v>
      </c>
      <c r="B1100" s="281" t="s">
        <v>917</v>
      </c>
      <c r="C1100" s="282"/>
      <c r="D1100" s="283"/>
    </row>
    <row r="1101" s="213" customFormat="1" ht="19.9" customHeight="1" spans="1:4">
      <c r="A1101" s="280">
        <v>21904</v>
      </c>
      <c r="B1101" s="281" t="s">
        <v>918</v>
      </c>
      <c r="C1101" s="282"/>
      <c r="D1101" s="283"/>
    </row>
    <row r="1102" s="213" customFormat="1" ht="19.9" customHeight="1" spans="1:4">
      <c r="A1102" s="280">
        <v>21905</v>
      </c>
      <c r="B1102" s="281" t="s">
        <v>919</v>
      </c>
      <c r="C1102" s="282"/>
      <c r="D1102" s="283"/>
    </row>
    <row r="1103" s="213" customFormat="1" ht="19.9" customHeight="1" spans="1:4">
      <c r="A1103" s="280">
        <v>21906</v>
      </c>
      <c r="B1103" s="281" t="s">
        <v>695</v>
      </c>
      <c r="C1103" s="282"/>
      <c r="D1103" s="283"/>
    </row>
    <row r="1104" s="213" customFormat="1" ht="19.9" customHeight="1" spans="1:4">
      <c r="A1104" s="280">
        <v>21907</v>
      </c>
      <c r="B1104" s="281" t="s">
        <v>920</v>
      </c>
      <c r="C1104" s="282"/>
      <c r="D1104" s="283"/>
    </row>
    <row r="1105" s="213" customFormat="1" ht="19.9" customHeight="1" spans="1:4">
      <c r="A1105" s="280">
        <v>21908</v>
      </c>
      <c r="B1105" s="281" t="s">
        <v>921</v>
      </c>
      <c r="C1105" s="282"/>
      <c r="D1105" s="283"/>
    </row>
    <row r="1106" s="213" customFormat="1" ht="19.9" customHeight="1" spans="1:4">
      <c r="A1106" s="280">
        <v>21999</v>
      </c>
      <c r="B1106" s="281" t="s">
        <v>922</v>
      </c>
      <c r="C1106" s="282"/>
      <c r="D1106" s="283"/>
    </row>
    <row r="1107" s="213" customFormat="1" ht="19.9" customHeight="1" spans="1:4">
      <c r="A1107" s="277">
        <v>220</v>
      </c>
      <c r="B1107" s="224" t="s">
        <v>923</v>
      </c>
      <c r="C1107" s="278">
        <f>SUM(C1108,C1135,C1150)</f>
        <v>13703.94</v>
      </c>
      <c r="D1107" s="279"/>
    </row>
    <row r="1108" s="213" customFormat="1" ht="19.9" customHeight="1" spans="1:4">
      <c r="A1108" s="280">
        <v>22001</v>
      </c>
      <c r="B1108" s="281" t="s">
        <v>924</v>
      </c>
      <c r="C1108" s="282">
        <f>SUM(C1109:C1134)</f>
        <v>13489.88</v>
      </c>
      <c r="D1108" s="283"/>
    </row>
    <row r="1109" s="213" customFormat="1" ht="19.9" customHeight="1" spans="1:4">
      <c r="A1109" s="232">
        <v>2200101</v>
      </c>
      <c r="B1109" s="232" t="s">
        <v>87</v>
      </c>
      <c r="C1109" s="284">
        <v>5342.12</v>
      </c>
      <c r="D1109" s="243"/>
    </row>
    <row r="1110" s="213" customFormat="1" ht="19.9" customHeight="1" spans="1:4">
      <c r="A1110" s="232">
        <v>2200102</v>
      </c>
      <c r="B1110" s="232" t="s">
        <v>88</v>
      </c>
      <c r="C1110" s="284">
        <v>2053.39</v>
      </c>
      <c r="D1110" s="243"/>
    </row>
    <row r="1111" s="213" customFormat="1" ht="19.9" customHeight="1" spans="1:4">
      <c r="A1111" s="232">
        <v>2200103</v>
      </c>
      <c r="B1111" s="232" t="s">
        <v>89</v>
      </c>
      <c r="C1111" s="284">
        <v>0</v>
      </c>
      <c r="D1111" s="243"/>
    </row>
    <row r="1112" s="213" customFormat="1" ht="19.9" customHeight="1" spans="1:4">
      <c r="A1112" s="232">
        <v>2200104</v>
      </c>
      <c r="B1112" s="232" t="s">
        <v>925</v>
      </c>
      <c r="C1112" s="284">
        <v>191.74</v>
      </c>
      <c r="D1112" s="243"/>
    </row>
    <row r="1113" s="213" customFormat="1" ht="19.9" customHeight="1" spans="1:4">
      <c r="A1113" s="232">
        <v>2200106</v>
      </c>
      <c r="B1113" s="232" t="s">
        <v>926</v>
      </c>
      <c r="C1113" s="284">
        <v>174.72</v>
      </c>
      <c r="D1113" s="243"/>
    </row>
    <row r="1114" s="213" customFormat="1" ht="19.9" customHeight="1" spans="1:4">
      <c r="A1114" s="232">
        <v>2200107</v>
      </c>
      <c r="B1114" s="232" t="s">
        <v>927</v>
      </c>
      <c r="C1114" s="284">
        <v>0</v>
      </c>
      <c r="D1114" s="243"/>
    </row>
    <row r="1115" s="213" customFormat="1" ht="19.9" customHeight="1" spans="1:4">
      <c r="A1115" s="232">
        <v>2200108</v>
      </c>
      <c r="B1115" s="232" t="s">
        <v>928</v>
      </c>
      <c r="C1115" s="284">
        <v>95.09</v>
      </c>
      <c r="D1115" s="243"/>
    </row>
    <row r="1116" s="213" customFormat="1" ht="19.9" customHeight="1" spans="1:4">
      <c r="A1116" s="232">
        <v>2200109</v>
      </c>
      <c r="B1116" s="232" t="s">
        <v>929</v>
      </c>
      <c r="C1116" s="284">
        <v>1409.46</v>
      </c>
      <c r="D1116" s="243"/>
    </row>
    <row r="1117" s="213" customFormat="1" ht="19.9" customHeight="1" spans="1:4">
      <c r="A1117" s="232">
        <v>2200112</v>
      </c>
      <c r="B1117" s="232" t="s">
        <v>930</v>
      </c>
      <c r="C1117" s="284">
        <v>0</v>
      </c>
      <c r="D1117" s="243"/>
    </row>
    <row r="1118" s="213" customFormat="1" ht="19.9" customHeight="1" spans="1:4">
      <c r="A1118" s="232">
        <v>2200113</v>
      </c>
      <c r="B1118" s="232" t="s">
        <v>931</v>
      </c>
      <c r="C1118" s="284">
        <v>16.01</v>
      </c>
      <c r="D1118" s="243"/>
    </row>
    <row r="1119" s="213" customFormat="1" ht="19.9" customHeight="1" spans="1:4">
      <c r="A1119" s="232">
        <v>2200114</v>
      </c>
      <c r="B1119" s="232" t="s">
        <v>932</v>
      </c>
      <c r="C1119" s="284">
        <v>54.44</v>
      </c>
      <c r="D1119" s="243"/>
    </row>
    <row r="1120" s="213" customFormat="1" ht="19.9" customHeight="1" spans="1:4">
      <c r="A1120" s="232">
        <v>2200115</v>
      </c>
      <c r="B1120" s="232" t="s">
        <v>933</v>
      </c>
      <c r="C1120" s="284">
        <v>0</v>
      </c>
      <c r="D1120" s="243"/>
    </row>
    <row r="1121" s="213" customFormat="1" ht="19.9" customHeight="1" spans="1:4">
      <c r="A1121" s="232">
        <v>2200116</v>
      </c>
      <c r="B1121" s="232" t="s">
        <v>934</v>
      </c>
      <c r="C1121" s="284">
        <v>0</v>
      </c>
      <c r="D1121" s="243"/>
    </row>
    <row r="1122" s="213" customFormat="1" ht="19.9" customHeight="1" spans="1:4">
      <c r="A1122" s="232">
        <v>2200119</v>
      </c>
      <c r="B1122" s="232" t="s">
        <v>935</v>
      </c>
      <c r="C1122" s="284">
        <v>0</v>
      </c>
      <c r="D1122" s="243"/>
    </row>
    <row r="1123" s="213" customFormat="1" ht="19.9" customHeight="1" spans="1:4">
      <c r="A1123" s="232">
        <v>2200120</v>
      </c>
      <c r="B1123" s="232" t="s">
        <v>936</v>
      </c>
      <c r="C1123" s="284">
        <v>0</v>
      </c>
      <c r="D1123" s="243"/>
    </row>
    <row r="1124" s="213" customFormat="1" ht="19.9" customHeight="1" spans="1:4">
      <c r="A1124" s="232">
        <v>2200121</v>
      </c>
      <c r="B1124" s="232" t="s">
        <v>937</v>
      </c>
      <c r="C1124" s="284">
        <v>0</v>
      </c>
      <c r="D1124" s="243"/>
    </row>
    <row r="1125" s="213" customFormat="1" ht="19.9" customHeight="1" spans="1:4">
      <c r="A1125" s="232">
        <v>2200122</v>
      </c>
      <c r="B1125" s="232" t="s">
        <v>938</v>
      </c>
      <c r="C1125" s="284">
        <v>0</v>
      </c>
      <c r="D1125" s="243"/>
    </row>
    <row r="1126" s="213" customFormat="1" ht="19.9" customHeight="1" spans="1:4">
      <c r="A1126" s="232">
        <v>2200123</v>
      </c>
      <c r="B1126" s="232" t="s">
        <v>939</v>
      </c>
      <c r="C1126" s="284">
        <v>0</v>
      </c>
      <c r="D1126" s="243"/>
    </row>
    <row r="1127" s="213" customFormat="1" ht="19.9" customHeight="1" spans="1:4">
      <c r="A1127" s="232">
        <v>2200124</v>
      </c>
      <c r="B1127" s="232" t="s">
        <v>940</v>
      </c>
      <c r="C1127" s="284">
        <v>0</v>
      </c>
      <c r="D1127" s="243"/>
    </row>
    <row r="1128" s="213" customFormat="1" ht="19.9" customHeight="1" spans="1:4">
      <c r="A1128" s="232">
        <v>2200125</v>
      </c>
      <c r="B1128" s="232" t="s">
        <v>941</v>
      </c>
      <c r="C1128" s="284">
        <v>0</v>
      </c>
      <c r="D1128" s="243"/>
    </row>
    <row r="1129" s="213" customFormat="1" ht="19.9" customHeight="1" spans="1:4">
      <c r="A1129" s="232">
        <v>2200126</v>
      </c>
      <c r="B1129" s="232" t="s">
        <v>942</v>
      </c>
      <c r="C1129" s="284">
        <v>0</v>
      </c>
      <c r="D1129" s="243"/>
    </row>
    <row r="1130" s="213" customFormat="1" ht="19.9" customHeight="1" spans="1:4">
      <c r="A1130" s="232">
        <v>2200127</v>
      </c>
      <c r="B1130" s="232" t="s">
        <v>943</v>
      </c>
      <c r="C1130" s="284">
        <v>0</v>
      </c>
      <c r="D1130" s="243"/>
    </row>
    <row r="1131" s="213" customFormat="1" ht="19.9" customHeight="1" spans="1:4">
      <c r="A1131" s="232">
        <v>2200128</v>
      </c>
      <c r="B1131" s="232" t="s">
        <v>944</v>
      </c>
      <c r="C1131" s="284">
        <v>0</v>
      </c>
      <c r="D1131" s="243"/>
    </row>
    <row r="1132" s="213" customFormat="1" ht="19.9" customHeight="1" spans="1:4">
      <c r="A1132" s="232">
        <v>2200129</v>
      </c>
      <c r="B1132" s="232" t="s">
        <v>945</v>
      </c>
      <c r="C1132" s="284">
        <v>0</v>
      </c>
      <c r="D1132" s="243"/>
    </row>
    <row r="1133" s="213" customFormat="1" ht="19.9" customHeight="1" spans="1:4">
      <c r="A1133" s="232">
        <v>2200150</v>
      </c>
      <c r="B1133" s="232" t="s">
        <v>96</v>
      </c>
      <c r="C1133" s="284">
        <v>0</v>
      </c>
      <c r="D1133" s="243"/>
    </row>
    <row r="1134" s="213" customFormat="1" ht="19.9" customHeight="1" spans="1:4">
      <c r="A1134" s="232">
        <v>2200199</v>
      </c>
      <c r="B1134" s="232" t="s">
        <v>946</v>
      </c>
      <c r="C1134" s="284">
        <v>4152.91</v>
      </c>
      <c r="D1134" s="243"/>
    </row>
    <row r="1135" s="213" customFormat="1" ht="19.9" customHeight="1" spans="1:4">
      <c r="A1135" s="280">
        <v>22005</v>
      </c>
      <c r="B1135" s="281" t="s">
        <v>947</v>
      </c>
      <c r="C1135" s="282">
        <f>SUM(C1136:C1149)</f>
        <v>104.4</v>
      </c>
      <c r="D1135" s="283"/>
    </row>
    <row r="1136" s="213" customFormat="1" ht="19.9" customHeight="1" spans="1:4">
      <c r="A1136" s="232">
        <v>2200501</v>
      </c>
      <c r="B1136" s="232" t="s">
        <v>87</v>
      </c>
      <c r="C1136" s="284">
        <v>4.4</v>
      </c>
      <c r="D1136" s="243"/>
    </row>
    <row r="1137" s="213" customFormat="1" ht="19.9" customHeight="1" spans="1:4">
      <c r="A1137" s="232">
        <v>2200502</v>
      </c>
      <c r="B1137" s="232" t="s">
        <v>88</v>
      </c>
      <c r="C1137" s="284">
        <v>0</v>
      </c>
      <c r="D1137" s="243"/>
    </row>
    <row r="1138" s="213" customFormat="1" ht="19.9" customHeight="1" spans="1:4">
      <c r="A1138" s="232">
        <v>2200503</v>
      </c>
      <c r="B1138" s="232" t="s">
        <v>89</v>
      </c>
      <c r="C1138" s="284">
        <v>0</v>
      </c>
      <c r="D1138" s="243"/>
    </row>
    <row r="1139" s="213" customFormat="1" ht="19.9" customHeight="1" spans="1:4">
      <c r="A1139" s="232">
        <v>2200504</v>
      </c>
      <c r="B1139" s="232" t="s">
        <v>948</v>
      </c>
      <c r="C1139" s="284">
        <v>0</v>
      </c>
      <c r="D1139" s="243"/>
    </row>
    <row r="1140" s="213" customFormat="1" ht="19.9" customHeight="1" spans="1:4">
      <c r="A1140" s="232">
        <v>2200506</v>
      </c>
      <c r="B1140" s="232" t="s">
        <v>949</v>
      </c>
      <c r="C1140" s="284">
        <v>0</v>
      </c>
      <c r="D1140" s="243"/>
    </row>
    <row r="1141" s="213" customFormat="1" ht="19.9" customHeight="1" spans="1:4">
      <c r="A1141" s="232">
        <v>2200507</v>
      </c>
      <c r="B1141" s="232" t="s">
        <v>950</v>
      </c>
      <c r="C1141" s="284">
        <v>0</v>
      </c>
      <c r="D1141" s="243"/>
    </row>
    <row r="1142" s="213" customFormat="1" ht="19.9" customHeight="1" spans="1:4">
      <c r="A1142" s="232">
        <v>2200508</v>
      </c>
      <c r="B1142" s="232" t="s">
        <v>951</v>
      </c>
      <c r="C1142" s="284">
        <v>0</v>
      </c>
      <c r="D1142" s="243"/>
    </row>
    <row r="1143" s="213" customFormat="1" ht="19.9" customHeight="1" spans="1:4">
      <c r="A1143" s="232">
        <v>2200509</v>
      </c>
      <c r="B1143" s="232" t="s">
        <v>952</v>
      </c>
      <c r="C1143" s="284">
        <v>0</v>
      </c>
      <c r="D1143" s="243"/>
    </row>
    <row r="1144" s="213" customFormat="1" ht="19.9" customHeight="1" spans="1:4">
      <c r="A1144" s="232">
        <v>2200510</v>
      </c>
      <c r="B1144" s="232" t="s">
        <v>953</v>
      </c>
      <c r="C1144" s="284">
        <v>0</v>
      </c>
      <c r="D1144" s="243"/>
    </row>
    <row r="1145" s="213" customFormat="1" ht="19.9" customHeight="1" spans="1:4">
      <c r="A1145" s="232">
        <v>2200511</v>
      </c>
      <c r="B1145" s="232" t="s">
        <v>954</v>
      </c>
      <c r="C1145" s="284">
        <v>0</v>
      </c>
      <c r="D1145" s="243"/>
    </row>
    <row r="1146" s="213" customFormat="1" ht="19.9" customHeight="1" spans="1:4">
      <c r="A1146" s="232">
        <v>2200512</v>
      </c>
      <c r="B1146" s="232" t="s">
        <v>955</v>
      </c>
      <c r="C1146" s="284">
        <v>0</v>
      </c>
      <c r="D1146" s="243"/>
    </row>
    <row r="1147" s="213" customFormat="1" ht="19.9" customHeight="1" spans="1:4">
      <c r="A1147" s="232">
        <v>2200513</v>
      </c>
      <c r="B1147" s="232" t="s">
        <v>956</v>
      </c>
      <c r="C1147" s="284">
        <v>0</v>
      </c>
      <c r="D1147" s="243"/>
    </row>
    <row r="1148" s="213" customFormat="1" ht="19.9" customHeight="1" spans="1:4">
      <c r="A1148" s="232">
        <v>2200514</v>
      </c>
      <c r="B1148" s="232" t="s">
        <v>957</v>
      </c>
      <c r="C1148" s="284">
        <v>0</v>
      </c>
      <c r="D1148" s="243"/>
    </row>
    <row r="1149" s="213" customFormat="1" ht="19.9" customHeight="1" spans="1:4">
      <c r="A1149" s="232">
        <v>2200599</v>
      </c>
      <c r="B1149" s="232" t="s">
        <v>958</v>
      </c>
      <c r="C1149" s="284">
        <v>100</v>
      </c>
      <c r="D1149" s="243"/>
    </row>
    <row r="1150" s="213" customFormat="1" ht="19.9" customHeight="1" spans="1:4">
      <c r="A1150" s="280">
        <v>22099</v>
      </c>
      <c r="B1150" s="281" t="s">
        <v>959</v>
      </c>
      <c r="C1150" s="282">
        <f>SUM(C1151)</f>
        <v>109.66</v>
      </c>
      <c r="D1150" s="283"/>
    </row>
    <row r="1151" s="213" customFormat="1" ht="19.9" customHeight="1" spans="1:4">
      <c r="A1151" s="232">
        <v>2209999</v>
      </c>
      <c r="B1151" s="232" t="s">
        <v>960</v>
      </c>
      <c r="C1151" s="284">
        <v>109.66</v>
      </c>
      <c r="D1151" s="243"/>
    </row>
    <row r="1152" s="213" customFormat="1" ht="19.9" customHeight="1" spans="1:4">
      <c r="A1152" s="277">
        <v>221</v>
      </c>
      <c r="B1152" s="224" t="s">
        <v>961</v>
      </c>
      <c r="C1152" s="278">
        <f>SUM(C1153,C1165,C1169)</f>
        <v>54335</v>
      </c>
      <c r="D1152" s="279"/>
    </row>
    <row r="1153" s="213" customFormat="1" ht="19.9" customHeight="1" spans="1:4">
      <c r="A1153" s="280">
        <v>22101</v>
      </c>
      <c r="B1153" s="281" t="s">
        <v>962</v>
      </c>
      <c r="C1153" s="282">
        <f>SUM(C1154:C1164)</f>
        <v>17707.8</v>
      </c>
      <c r="D1153" s="283"/>
    </row>
    <row r="1154" s="213" customFormat="1" ht="19.9" customHeight="1" spans="1:4">
      <c r="A1154" s="232">
        <v>2210101</v>
      </c>
      <c r="B1154" s="232" t="s">
        <v>963</v>
      </c>
      <c r="C1154" s="284">
        <v>0</v>
      </c>
      <c r="D1154" s="243"/>
    </row>
    <row r="1155" s="213" customFormat="1" ht="19.9" customHeight="1" spans="1:4">
      <c r="A1155" s="232">
        <v>2210102</v>
      </c>
      <c r="B1155" s="232" t="s">
        <v>964</v>
      </c>
      <c r="C1155" s="284">
        <v>0</v>
      </c>
      <c r="D1155" s="243"/>
    </row>
    <row r="1156" s="213" customFormat="1" ht="19.9" customHeight="1" spans="1:4">
      <c r="A1156" s="232">
        <v>2210103</v>
      </c>
      <c r="B1156" s="232" t="s">
        <v>965</v>
      </c>
      <c r="C1156" s="284">
        <v>329.59</v>
      </c>
      <c r="D1156" s="243"/>
    </row>
    <row r="1157" s="213" customFormat="1" ht="19.9" customHeight="1" spans="1:4">
      <c r="A1157" s="232">
        <v>2210104</v>
      </c>
      <c r="B1157" s="232" t="s">
        <v>966</v>
      </c>
      <c r="C1157" s="284">
        <v>0</v>
      </c>
      <c r="D1157" s="243"/>
    </row>
    <row r="1158" s="213" customFormat="1" ht="19.9" customHeight="1" spans="1:4">
      <c r="A1158" s="232">
        <v>2210105</v>
      </c>
      <c r="B1158" s="232" t="s">
        <v>967</v>
      </c>
      <c r="C1158" s="284">
        <v>1739.07</v>
      </c>
      <c r="D1158" s="243"/>
    </row>
    <row r="1159" s="213" customFormat="1" ht="19.9" customHeight="1" spans="1:4">
      <c r="A1159" s="232">
        <v>2210106</v>
      </c>
      <c r="B1159" s="232" t="s">
        <v>968</v>
      </c>
      <c r="C1159" s="284">
        <v>384.86</v>
      </c>
      <c r="D1159" s="243"/>
    </row>
    <row r="1160" s="213" customFormat="1" ht="19.9" customHeight="1" spans="1:4">
      <c r="A1160" s="232">
        <v>2210107</v>
      </c>
      <c r="B1160" s="232" t="s">
        <v>969</v>
      </c>
      <c r="C1160" s="284">
        <v>384.1</v>
      </c>
      <c r="D1160" s="243"/>
    </row>
    <row r="1161" s="213" customFormat="1" ht="19.9" customHeight="1" spans="1:4">
      <c r="A1161" s="232">
        <v>2210108</v>
      </c>
      <c r="B1161" s="232" t="s">
        <v>970</v>
      </c>
      <c r="C1161" s="284">
        <v>9032.53</v>
      </c>
      <c r="D1161" s="243"/>
    </row>
    <row r="1162" s="213" customFormat="1" ht="19.9" customHeight="1" spans="1:4">
      <c r="A1162" s="232">
        <v>2210109</v>
      </c>
      <c r="B1162" s="232" t="s">
        <v>971</v>
      </c>
      <c r="C1162" s="284">
        <v>0</v>
      </c>
      <c r="D1162" s="243"/>
    </row>
    <row r="1163" s="213" customFormat="1" ht="19.9" customHeight="1" spans="1:4">
      <c r="A1163" s="232">
        <v>2210110</v>
      </c>
      <c r="B1163" s="232" t="s">
        <v>972</v>
      </c>
      <c r="C1163" s="284">
        <v>0</v>
      </c>
      <c r="D1163" s="243"/>
    </row>
    <row r="1164" s="213" customFormat="1" ht="19.9" customHeight="1" spans="1:4">
      <c r="A1164" s="232">
        <v>2210199</v>
      </c>
      <c r="B1164" s="232" t="s">
        <v>973</v>
      </c>
      <c r="C1164" s="284">
        <v>5837.65</v>
      </c>
      <c r="D1164" s="243"/>
    </row>
    <row r="1165" s="213" customFormat="1" ht="19.9" customHeight="1" spans="1:4">
      <c r="A1165" s="280">
        <v>22102</v>
      </c>
      <c r="B1165" s="281" t="s">
        <v>974</v>
      </c>
      <c r="C1165" s="282">
        <f>SUM(C1166:C1168)</f>
        <v>35384.75</v>
      </c>
      <c r="D1165" s="283"/>
    </row>
    <row r="1166" s="213" customFormat="1" ht="19.9" customHeight="1" spans="1:4">
      <c r="A1166" s="232">
        <v>2210201</v>
      </c>
      <c r="B1166" s="232" t="s">
        <v>975</v>
      </c>
      <c r="C1166" s="284">
        <v>35384.75</v>
      </c>
      <c r="D1166" s="243"/>
    </row>
    <row r="1167" s="213" customFormat="1" ht="19.9" customHeight="1" spans="1:4">
      <c r="A1167" s="232">
        <v>2210202</v>
      </c>
      <c r="B1167" s="232" t="s">
        <v>976</v>
      </c>
      <c r="C1167" s="284">
        <v>0</v>
      </c>
      <c r="D1167" s="243"/>
    </row>
    <row r="1168" s="213" customFormat="1" ht="19.9" customHeight="1" spans="1:4">
      <c r="A1168" s="232">
        <v>2210203</v>
      </c>
      <c r="B1168" s="232" t="s">
        <v>977</v>
      </c>
      <c r="C1168" s="284">
        <v>0</v>
      </c>
      <c r="D1168" s="243"/>
    </row>
    <row r="1169" s="213" customFormat="1" ht="19.9" customHeight="1" spans="1:4">
      <c r="A1169" s="280">
        <v>22103</v>
      </c>
      <c r="B1169" s="281" t="s">
        <v>978</v>
      </c>
      <c r="C1169" s="282">
        <f>SUM(C1170:C1172)</f>
        <v>1242.45</v>
      </c>
      <c r="D1169" s="283"/>
    </row>
    <row r="1170" s="213" customFormat="1" ht="19.9" customHeight="1" spans="1:4">
      <c r="A1170" s="232">
        <v>2210301</v>
      </c>
      <c r="B1170" s="232" t="s">
        <v>979</v>
      </c>
      <c r="C1170" s="284">
        <v>1185.27</v>
      </c>
      <c r="D1170" s="243"/>
    </row>
    <row r="1171" s="213" customFormat="1" ht="19.9" customHeight="1" spans="1:4">
      <c r="A1171" s="232">
        <v>2210302</v>
      </c>
      <c r="B1171" s="232" t="s">
        <v>980</v>
      </c>
      <c r="C1171" s="284">
        <v>57.18</v>
      </c>
      <c r="D1171" s="243"/>
    </row>
    <row r="1172" s="213" customFormat="1" ht="19.9" customHeight="1" spans="1:4">
      <c r="A1172" s="232">
        <v>2210399</v>
      </c>
      <c r="B1172" s="232" t="s">
        <v>981</v>
      </c>
      <c r="C1172" s="284">
        <v>0</v>
      </c>
      <c r="D1172" s="243"/>
    </row>
    <row r="1173" s="213" customFormat="1" ht="19.9" customHeight="1" spans="1:4">
      <c r="A1173" s="277">
        <v>222</v>
      </c>
      <c r="B1173" s="224" t="s">
        <v>982</v>
      </c>
      <c r="C1173" s="278">
        <f>SUM(C1174,C1192,C1198,C1204)</f>
        <v>949.52</v>
      </c>
      <c r="D1173" s="279"/>
    </row>
    <row r="1174" s="213" customFormat="1" ht="19.9" customHeight="1" spans="1:4">
      <c r="A1174" s="280">
        <v>22201</v>
      </c>
      <c r="B1174" s="281" t="s">
        <v>983</v>
      </c>
      <c r="C1174" s="282">
        <f>SUM(C1175:C1191)</f>
        <v>459.67</v>
      </c>
      <c r="D1174" s="283"/>
    </row>
    <row r="1175" s="213" customFormat="1" ht="19.9" customHeight="1" spans="1:4">
      <c r="A1175" s="232">
        <v>2220101</v>
      </c>
      <c r="B1175" s="232" t="s">
        <v>87</v>
      </c>
      <c r="C1175" s="284">
        <v>0</v>
      </c>
      <c r="D1175" s="243"/>
    </row>
    <row r="1176" s="213" customFormat="1" ht="19.9" customHeight="1" spans="1:4">
      <c r="A1176" s="232">
        <v>2220102</v>
      </c>
      <c r="B1176" s="232" t="s">
        <v>88</v>
      </c>
      <c r="C1176" s="284">
        <v>0</v>
      </c>
      <c r="D1176" s="243"/>
    </row>
    <row r="1177" s="213" customFormat="1" ht="19.9" customHeight="1" spans="1:4">
      <c r="A1177" s="232">
        <v>2220103</v>
      </c>
      <c r="B1177" s="232" t="s">
        <v>89</v>
      </c>
      <c r="C1177" s="284">
        <v>0</v>
      </c>
      <c r="D1177" s="243"/>
    </row>
    <row r="1178" s="213" customFormat="1" ht="19.9" customHeight="1" spans="1:4">
      <c r="A1178" s="232">
        <v>2220104</v>
      </c>
      <c r="B1178" s="232" t="s">
        <v>984</v>
      </c>
      <c r="C1178" s="284">
        <v>0</v>
      </c>
      <c r="D1178" s="243"/>
    </row>
    <row r="1179" s="213" customFormat="1" ht="19.9" customHeight="1" spans="1:4">
      <c r="A1179" s="232">
        <v>2220105</v>
      </c>
      <c r="B1179" s="232" t="s">
        <v>985</v>
      </c>
      <c r="C1179" s="284">
        <v>0</v>
      </c>
      <c r="D1179" s="243"/>
    </row>
    <row r="1180" s="213" customFormat="1" ht="19.9" customHeight="1" spans="1:4">
      <c r="A1180" s="232">
        <v>2220106</v>
      </c>
      <c r="B1180" s="232" t="s">
        <v>986</v>
      </c>
      <c r="C1180" s="284">
        <v>0</v>
      </c>
      <c r="D1180" s="243"/>
    </row>
    <row r="1181" s="213" customFormat="1" ht="19.9" customHeight="1" spans="1:4">
      <c r="A1181" s="232">
        <v>2220107</v>
      </c>
      <c r="B1181" s="232" t="s">
        <v>987</v>
      </c>
      <c r="C1181" s="284">
        <v>0</v>
      </c>
      <c r="D1181" s="243"/>
    </row>
    <row r="1182" s="213" customFormat="1" ht="19.9" customHeight="1" spans="1:4">
      <c r="A1182" s="232">
        <v>2220112</v>
      </c>
      <c r="B1182" s="232" t="s">
        <v>988</v>
      </c>
      <c r="C1182" s="284">
        <v>0</v>
      </c>
      <c r="D1182" s="243"/>
    </row>
    <row r="1183" s="213" customFormat="1" ht="19.9" customHeight="1" spans="1:4">
      <c r="A1183" s="232">
        <v>2220113</v>
      </c>
      <c r="B1183" s="232" t="s">
        <v>989</v>
      </c>
      <c r="C1183" s="284">
        <v>0</v>
      </c>
      <c r="D1183" s="243"/>
    </row>
    <row r="1184" s="213" customFormat="1" ht="19.9" customHeight="1" spans="1:4">
      <c r="A1184" s="232">
        <v>2220114</v>
      </c>
      <c r="B1184" s="232" t="s">
        <v>990</v>
      </c>
      <c r="C1184" s="284">
        <v>0</v>
      </c>
      <c r="D1184" s="243"/>
    </row>
    <row r="1185" s="213" customFormat="1" ht="19.9" customHeight="1" spans="1:4">
      <c r="A1185" s="232">
        <v>2220115</v>
      </c>
      <c r="B1185" s="232" t="s">
        <v>991</v>
      </c>
      <c r="C1185" s="284">
        <v>0</v>
      </c>
      <c r="D1185" s="243"/>
    </row>
    <row r="1186" s="213" customFormat="1" ht="19.9" customHeight="1" spans="1:4">
      <c r="A1186" s="232">
        <v>2220118</v>
      </c>
      <c r="B1186" s="232" t="s">
        <v>992</v>
      </c>
      <c r="C1186" s="284">
        <v>0</v>
      </c>
      <c r="D1186" s="243"/>
    </row>
    <row r="1187" s="213" customFormat="1" ht="19.9" customHeight="1" spans="1:4">
      <c r="A1187" s="232">
        <v>2220119</v>
      </c>
      <c r="B1187" s="232" t="s">
        <v>993</v>
      </c>
      <c r="C1187" s="284">
        <v>0</v>
      </c>
      <c r="D1187" s="243"/>
    </row>
    <row r="1188" s="213" customFormat="1" ht="19.9" customHeight="1" spans="1:4">
      <c r="A1188" s="232">
        <v>2220120</v>
      </c>
      <c r="B1188" s="232" t="s">
        <v>994</v>
      </c>
      <c r="C1188" s="284">
        <v>0</v>
      </c>
      <c r="D1188" s="243"/>
    </row>
    <row r="1189" s="213" customFormat="1" ht="19.9" customHeight="1" spans="1:4">
      <c r="A1189" s="232">
        <v>2220121</v>
      </c>
      <c r="B1189" s="232" t="s">
        <v>995</v>
      </c>
      <c r="C1189" s="284">
        <v>151.07</v>
      </c>
      <c r="D1189" s="243"/>
    </row>
    <row r="1190" s="213" customFormat="1" ht="19.9" customHeight="1" spans="1:4">
      <c r="A1190" s="232">
        <v>2220150</v>
      </c>
      <c r="B1190" s="232" t="s">
        <v>96</v>
      </c>
      <c r="C1190" s="284">
        <v>0</v>
      </c>
      <c r="D1190" s="243"/>
    </row>
    <row r="1191" s="213" customFormat="1" ht="19.9" customHeight="1" spans="1:4">
      <c r="A1191" s="232">
        <v>2220199</v>
      </c>
      <c r="B1191" s="232" t="s">
        <v>996</v>
      </c>
      <c r="C1191" s="284">
        <v>308.6</v>
      </c>
      <c r="D1191" s="243"/>
    </row>
    <row r="1192" s="213" customFormat="1" ht="19.9" customHeight="1" spans="1:4">
      <c r="A1192" s="280">
        <v>22203</v>
      </c>
      <c r="B1192" s="281" t="s">
        <v>997</v>
      </c>
      <c r="C1192" s="282">
        <f>SUM(C1193:C1197)</f>
        <v>0</v>
      </c>
      <c r="D1192" s="283"/>
    </row>
    <row r="1193" s="213" customFormat="1" ht="19.9" customHeight="1" spans="1:4">
      <c r="A1193" s="232">
        <v>2220301</v>
      </c>
      <c r="B1193" s="232" t="s">
        <v>998</v>
      </c>
      <c r="C1193" s="284">
        <v>0</v>
      </c>
      <c r="D1193" s="243"/>
    </row>
    <row r="1194" s="213" customFormat="1" ht="19.9" customHeight="1" spans="1:4">
      <c r="A1194" s="232">
        <v>2220303</v>
      </c>
      <c r="B1194" s="232" t="s">
        <v>999</v>
      </c>
      <c r="C1194" s="284">
        <v>0</v>
      </c>
      <c r="D1194" s="243"/>
    </row>
    <row r="1195" s="213" customFormat="1" ht="19.9" customHeight="1" spans="1:4">
      <c r="A1195" s="232">
        <v>2220304</v>
      </c>
      <c r="B1195" s="232" t="s">
        <v>1000</v>
      </c>
      <c r="C1195" s="284">
        <v>0</v>
      </c>
      <c r="D1195" s="243"/>
    </row>
    <row r="1196" s="213" customFormat="1" ht="19.9" customHeight="1" spans="1:4">
      <c r="A1196" s="232">
        <v>2220305</v>
      </c>
      <c r="B1196" s="232" t="s">
        <v>1001</v>
      </c>
      <c r="C1196" s="284">
        <v>0</v>
      </c>
      <c r="D1196" s="243"/>
    </row>
    <row r="1197" s="213" customFormat="1" ht="19.9" customHeight="1" spans="1:4">
      <c r="A1197" s="232">
        <v>2220399</v>
      </c>
      <c r="B1197" s="232" t="s">
        <v>1002</v>
      </c>
      <c r="C1197" s="284">
        <v>0</v>
      </c>
      <c r="D1197" s="243"/>
    </row>
    <row r="1198" s="213" customFormat="1" ht="19.9" customHeight="1" spans="1:4">
      <c r="A1198" s="280">
        <v>22204</v>
      </c>
      <c r="B1198" s="281" t="s">
        <v>1003</v>
      </c>
      <c r="C1198" s="282">
        <f>SUM(C1199:C1203)</f>
        <v>400</v>
      </c>
      <c r="D1198" s="283"/>
    </row>
    <row r="1199" s="213" customFormat="1" ht="19.9" customHeight="1" spans="1:4">
      <c r="A1199" s="232">
        <v>2220401</v>
      </c>
      <c r="B1199" s="232" t="s">
        <v>1004</v>
      </c>
      <c r="C1199" s="284">
        <v>400</v>
      </c>
      <c r="D1199" s="243"/>
    </row>
    <row r="1200" s="213" customFormat="1" ht="19.9" customHeight="1" spans="1:4">
      <c r="A1200" s="232">
        <v>2220402</v>
      </c>
      <c r="B1200" s="232" t="s">
        <v>1005</v>
      </c>
      <c r="C1200" s="284">
        <v>0</v>
      </c>
      <c r="D1200" s="243"/>
    </row>
    <row r="1201" s="213" customFormat="1" ht="19.9" customHeight="1" spans="1:4">
      <c r="A1201" s="232">
        <v>2220403</v>
      </c>
      <c r="B1201" s="232" t="s">
        <v>1006</v>
      </c>
      <c r="C1201" s="284">
        <v>0</v>
      </c>
      <c r="D1201" s="243"/>
    </row>
    <row r="1202" s="213" customFormat="1" ht="19.9" customHeight="1" spans="1:4">
      <c r="A1202" s="232">
        <v>2220404</v>
      </c>
      <c r="B1202" s="232" t="s">
        <v>1007</v>
      </c>
      <c r="C1202" s="284">
        <v>0</v>
      </c>
      <c r="D1202" s="243"/>
    </row>
    <row r="1203" s="213" customFormat="1" ht="19.9" customHeight="1" spans="1:4">
      <c r="A1203" s="232">
        <v>2220499</v>
      </c>
      <c r="B1203" s="232" t="s">
        <v>1008</v>
      </c>
      <c r="C1203" s="284"/>
      <c r="D1203" s="243"/>
    </row>
    <row r="1204" s="213" customFormat="1" ht="19.9" customHeight="1" spans="1:4">
      <c r="A1204" s="280">
        <v>22205</v>
      </c>
      <c r="B1204" s="281" t="s">
        <v>1009</v>
      </c>
      <c r="C1204" s="282">
        <f>SUM(C1205:C1216)</f>
        <v>89.85</v>
      </c>
      <c r="D1204" s="283"/>
    </row>
    <row r="1205" s="213" customFormat="1" ht="19.9" customHeight="1" spans="1:4">
      <c r="A1205" s="232">
        <v>2220501</v>
      </c>
      <c r="B1205" s="232" t="s">
        <v>1010</v>
      </c>
      <c r="C1205" s="284">
        <v>0</v>
      </c>
      <c r="D1205" s="243"/>
    </row>
    <row r="1206" s="213" customFormat="1" ht="19.9" customHeight="1" spans="1:4">
      <c r="A1206" s="232">
        <v>2220502</v>
      </c>
      <c r="B1206" s="232" t="s">
        <v>1011</v>
      </c>
      <c r="C1206" s="284">
        <v>0</v>
      </c>
      <c r="D1206" s="243"/>
    </row>
    <row r="1207" s="213" customFormat="1" ht="19.9" customHeight="1" spans="1:4">
      <c r="A1207" s="232">
        <v>2220503</v>
      </c>
      <c r="B1207" s="232" t="s">
        <v>1012</v>
      </c>
      <c r="C1207" s="284">
        <v>0</v>
      </c>
      <c r="D1207" s="243"/>
    </row>
    <row r="1208" s="213" customFormat="1" ht="19.9" customHeight="1" spans="1:4">
      <c r="A1208" s="232">
        <v>2220504</v>
      </c>
      <c r="B1208" s="232" t="s">
        <v>1013</v>
      </c>
      <c r="C1208" s="284">
        <v>0</v>
      </c>
      <c r="D1208" s="243"/>
    </row>
    <row r="1209" s="213" customFormat="1" ht="19.9" customHeight="1" spans="1:4">
      <c r="A1209" s="232">
        <v>2220505</v>
      </c>
      <c r="B1209" s="232" t="s">
        <v>1014</v>
      </c>
      <c r="C1209" s="284">
        <v>0</v>
      </c>
      <c r="D1209" s="243"/>
    </row>
    <row r="1210" s="213" customFormat="1" ht="19.9" customHeight="1" spans="1:4">
      <c r="A1210" s="232">
        <v>2220506</v>
      </c>
      <c r="B1210" s="232" t="s">
        <v>1015</v>
      </c>
      <c r="C1210" s="284">
        <v>0</v>
      </c>
      <c r="D1210" s="243"/>
    </row>
    <row r="1211" s="213" customFormat="1" ht="19.9" customHeight="1" spans="1:4">
      <c r="A1211" s="232">
        <v>2220507</v>
      </c>
      <c r="B1211" s="232" t="s">
        <v>1016</v>
      </c>
      <c r="C1211" s="284">
        <v>0</v>
      </c>
      <c r="D1211" s="243"/>
    </row>
    <row r="1212" s="213" customFormat="1" ht="19.9" customHeight="1" spans="1:4">
      <c r="A1212" s="232">
        <v>2220508</v>
      </c>
      <c r="B1212" s="232" t="s">
        <v>1017</v>
      </c>
      <c r="C1212" s="284">
        <v>0</v>
      </c>
      <c r="D1212" s="243"/>
    </row>
    <row r="1213" s="213" customFormat="1" ht="19.9" customHeight="1" spans="1:4">
      <c r="A1213" s="232">
        <v>2220509</v>
      </c>
      <c r="B1213" s="232" t="s">
        <v>1018</v>
      </c>
      <c r="C1213" s="284">
        <v>0</v>
      </c>
      <c r="D1213" s="243"/>
    </row>
    <row r="1214" s="213" customFormat="1" ht="19.9" customHeight="1" spans="1:4">
      <c r="A1214" s="232">
        <v>2220510</v>
      </c>
      <c r="B1214" s="232" t="s">
        <v>1019</v>
      </c>
      <c r="C1214" s="284">
        <v>0</v>
      </c>
      <c r="D1214" s="243"/>
    </row>
    <row r="1215" s="213" customFormat="1" ht="19.9" customHeight="1" spans="1:4">
      <c r="A1215" s="232">
        <v>2220511</v>
      </c>
      <c r="B1215" s="232" t="s">
        <v>1020</v>
      </c>
      <c r="C1215" s="284">
        <v>89.85</v>
      </c>
      <c r="D1215" s="243"/>
    </row>
    <row r="1216" s="213" customFormat="1" ht="19.9" customHeight="1" spans="1:4">
      <c r="A1216" s="232">
        <v>2220599</v>
      </c>
      <c r="B1216" s="232" t="s">
        <v>1021</v>
      </c>
      <c r="C1216" s="284">
        <v>0</v>
      </c>
      <c r="D1216" s="243"/>
    </row>
    <row r="1217" s="213" customFormat="1" ht="19.9" customHeight="1" spans="1:4">
      <c r="A1217" s="277">
        <v>224</v>
      </c>
      <c r="B1217" s="224" t="s">
        <v>1022</v>
      </c>
      <c r="C1217" s="278">
        <f>SUM(C1218,C1229,C1236,C1244,C1257,C1261,C1265)</f>
        <v>23115.74</v>
      </c>
      <c r="D1217" s="279"/>
    </row>
    <row r="1218" s="213" customFormat="1" ht="19.9" customHeight="1" spans="1:4">
      <c r="A1218" s="280">
        <v>22401</v>
      </c>
      <c r="B1218" s="281" t="s">
        <v>1023</v>
      </c>
      <c r="C1218" s="282">
        <f>SUM(C1219:C1228)</f>
        <v>12261.65</v>
      </c>
      <c r="D1218" s="283"/>
    </row>
    <row r="1219" s="213" customFormat="1" ht="19.9" customHeight="1" spans="1:4">
      <c r="A1219" s="232">
        <v>2240101</v>
      </c>
      <c r="B1219" s="232" t="s">
        <v>87</v>
      </c>
      <c r="C1219" s="284">
        <v>3962.32</v>
      </c>
      <c r="D1219" s="243"/>
    </row>
    <row r="1220" s="213" customFormat="1" ht="19.9" customHeight="1" spans="1:4">
      <c r="A1220" s="232">
        <v>2240102</v>
      </c>
      <c r="B1220" s="232" t="s">
        <v>88</v>
      </c>
      <c r="C1220" s="284">
        <v>327.01</v>
      </c>
      <c r="D1220" s="243"/>
    </row>
    <row r="1221" s="213" customFormat="1" ht="19.9" customHeight="1" spans="1:4">
      <c r="A1221" s="232">
        <v>2240103</v>
      </c>
      <c r="B1221" s="232" t="s">
        <v>89</v>
      </c>
      <c r="C1221" s="284">
        <v>0</v>
      </c>
      <c r="D1221" s="243"/>
    </row>
    <row r="1222" s="213" customFormat="1" ht="19.9" customHeight="1" spans="1:4">
      <c r="A1222" s="232">
        <v>2240104</v>
      </c>
      <c r="B1222" s="232" t="s">
        <v>1024</v>
      </c>
      <c r="C1222" s="284">
        <v>290.82</v>
      </c>
      <c r="D1222" s="243"/>
    </row>
    <row r="1223" s="213" customFormat="1" ht="19.9" customHeight="1" spans="1:4">
      <c r="A1223" s="232">
        <v>2240105</v>
      </c>
      <c r="B1223" s="232" t="s">
        <v>1025</v>
      </c>
      <c r="C1223" s="284">
        <v>0</v>
      </c>
      <c r="D1223" s="243"/>
    </row>
    <row r="1224" s="213" customFormat="1" ht="19.9" customHeight="1" spans="1:4">
      <c r="A1224" s="232">
        <v>2240106</v>
      </c>
      <c r="B1224" s="232" t="s">
        <v>1026</v>
      </c>
      <c r="C1224" s="284">
        <v>44.01</v>
      </c>
      <c r="D1224" s="243"/>
    </row>
    <row r="1225" s="213" customFormat="1" ht="19.9" customHeight="1" spans="1:4">
      <c r="A1225" s="232">
        <v>2240108</v>
      </c>
      <c r="B1225" s="232" t="s">
        <v>1027</v>
      </c>
      <c r="C1225" s="284">
        <v>2535.55</v>
      </c>
      <c r="D1225" s="243"/>
    </row>
    <row r="1226" s="213" customFormat="1" ht="19.9" customHeight="1" spans="1:4">
      <c r="A1226" s="232">
        <v>2240109</v>
      </c>
      <c r="B1226" s="232" t="s">
        <v>1028</v>
      </c>
      <c r="C1226" s="284">
        <v>10</v>
      </c>
      <c r="D1226" s="243"/>
    </row>
    <row r="1227" s="213" customFormat="1" ht="19.9" customHeight="1" spans="1:4">
      <c r="A1227" s="232">
        <v>2240150</v>
      </c>
      <c r="B1227" s="232" t="s">
        <v>96</v>
      </c>
      <c r="C1227" s="284">
        <v>0</v>
      </c>
      <c r="D1227" s="243"/>
    </row>
    <row r="1228" s="213" customFormat="1" ht="19.9" customHeight="1" spans="1:4">
      <c r="A1228" s="232">
        <v>2240199</v>
      </c>
      <c r="B1228" s="232" t="s">
        <v>1029</v>
      </c>
      <c r="C1228" s="284">
        <v>5091.94</v>
      </c>
      <c r="D1228" s="243"/>
    </row>
    <row r="1229" s="213" customFormat="1" ht="19.9" customHeight="1" spans="1:4">
      <c r="A1229" s="280">
        <v>22402</v>
      </c>
      <c r="B1229" s="281" t="s">
        <v>1030</v>
      </c>
      <c r="C1229" s="282">
        <f>SUM(C1230:C1235)</f>
        <v>8245.66</v>
      </c>
      <c r="D1229" s="283"/>
    </row>
    <row r="1230" s="213" customFormat="1" ht="19.9" customHeight="1" spans="1:4">
      <c r="A1230" s="232">
        <v>2240201</v>
      </c>
      <c r="B1230" s="232" t="s">
        <v>87</v>
      </c>
      <c r="C1230" s="284">
        <v>1851.64</v>
      </c>
      <c r="D1230" s="243"/>
    </row>
    <row r="1231" s="213" customFormat="1" ht="19.9" customHeight="1" spans="1:4">
      <c r="A1231" s="232">
        <v>2240202</v>
      </c>
      <c r="B1231" s="232" t="s">
        <v>88</v>
      </c>
      <c r="C1231" s="284"/>
      <c r="D1231" s="243"/>
    </row>
    <row r="1232" s="213" customFormat="1" ht="19.9" customHeight="1" spans="1:4">
      <c r="A1232" s="232">
        <v>2240203</v>
      </c>
      <c r="B1232" s="232" t="s">
        <v>89</v>
      </c>
      <c r="C1232" s="284">
        <v>0</v>
      </c>
      <c r="D1232" s="243"/>
    </row>
    <row r="1233" s="213" customFormat="1" ht="19.9" customHeight="1" spans="1:4">
      <c r="A1233" s="232">
        <v>2240204</v>
      </c>
      <c r="B1233" s="232" t="s">
        <v>1031</v>
      </c>
      <c r="C1233" s="284">
        <v>4967.86</v>
      </c>
      <c r="D1233" s="243"/>
    </row>
    <row r="1234" s="213" customFormat="1" ht="19.9" customHeight="1" spans="1:4">
      <c r="A1234" s="232">
        <v>2240250</v>
      </c>
      <c r="B1234" s="232" t="s">
        <v>96</v>
      </c>
      <c r="C1234" s="284">
        <v>0</v>
      </c>
      <c r="D1234" s="243"/>
    </row>
    <row r="1235" s="213" customFormat="1" ht="19.9" customHeight="1" spans="1:4">
      <c r="A1235" s="232">
        <v>2240299</v>
      </c>
      <c r="B1235" s="232" t="s">
        <v>1032</v>
      </c>
      <c r="C1235" s="284">
        <v>1426.16</v>
      </c>
      <c r="D1235" s="243"/>
    </row>
    <row r="1236" s="213" customFormat="1" ht="19.9" customHeight="1" spans="1:4">
      <c r="A1236" s="280">
        <v>22404</v>
      </c>
      <c r="B1236" s="281" t="s">
        <v>1033</v>
      </c>
      <c r="C1236" s="282">
        <f>SUM(C1237:C1243)</f>
        <v>0.48</v>
      </c>
      <c r="D1236" s="283"/>
    </row>
    <row r="1237" s="213" customFormat="1" ht="19.9" customHeight="1" spans="1:4">
      <c r="A1237" s="232">
        <v>2240401</v>
      </c>
      <c r="B1237" s="232" t="s">
        <v>87</v>
      </c>
      <c r="C1237" s="284">
        <v>0.48</v>
      </c>
      <c r="D1237" s="243"/>
    </row>
    <row r="1238" s="213" customFormat="1" ht="19.9" customHeight="1" spans="1:4">
      <c r="A1238" s="232">
        <v>2240402</v>
      </c>
      <c r="B1238" s="232" t="s">
        <v>88</v>
      </c>
      <c r="C1238" s="284">
        <v>0</v>
      </c>
      <c r="D1238" s="243"/>
    </row>
    <row r="1239" s="213" customFormat="1" ht="19.9" customHeight="1" spans="1:4">
      <c r="A1239" s="232">
        <v>2240403</v>
      </c>
      <c r="B1239" s="232" t="s">
        <v>89</v>
      </c>
      <c r="C1239" s="284">
        <v>0</v>
      </c>
      <c r="D1239" s="243"/>
    </row>
    <row r="1240" s="213" customFormat="1" ht="19.9" customHeight="1" spans="1:4">
      <c r="A1240" s="232">
        <v>2240404</v>
      </c>
      <c r="B1240" s="232" t="s">
        <v>1034</v>
      </c>
      <c r="C1240" s="284">
        <v>0</v>
      </c>
      <c r="D1240" s="243"/>
    </row>
    <row r="1241" s="213" customFormat="1" ht="19.9" customHeight="1" spans="1:4">
      <c r="A1241" s="232">
        <v>2240405</v>
      </c>
      <c r="B1241" s="232" t="s">
        <v>1035</v>
      </c>
      <c r="C1241" s="284">
        <v>0</v>
      </c>
      <c r="D1241" s="243"/>
    </row>
    <row r="1242" s="213" customFormat="1" ht="19.9" customHeight="1" spans="1:4">
      <c r="A1242" s="232">
        <v>2240450</v>
      </c>
      <c r="B1242" s="232" t="s">
        <v>96</v>
      </c>
      <c r="C1242" s="284">
        <v>0</v>
      </c>
      <c r="D1242" s="243"/>
    </row>
    <row r="1243" s="213" customFormat="1" ht="19.9" customHeight="1" spans="1:4">
      <c r="A1243" s="232">
        <v>2240499</v>
      </c>
      <c r="B1243" s="232" t="s">
        <v>1036</v>
      </c>
      <c r="C1243" s="284">
        <v>0</v>
      </c>
      <c r="D1243" s="243"/>
    </row>
    <row r="1244" s="213" customFormat="1" ht="19.9" customHeight="1" spans="1:4">
      <c r="A1244" s="280">
        <v>22405</v>
      </c>
      <c r="B1244" s="281" t="s">
        <v>1037</v>
      </c>
      <c r="C1244" s="282">
        <f>SUM(C1245:C1256)</f>
        <v>529.83</v>
      </c>
      <c r="D1244" s="283"/>
    </row>
    <row r="1245" s="213" customFormat="1" ht="19.9" customHeight="1" spans="1:4">
      <c r="A1245" s="232">
        <v>2240501</v>
      </c>
      <c r="B1245" s="232" t="s">
        <v>87</v>
      </c>
      <c r="C1245" s="284">
        <v>0</v>
      </c>
      <c r="D1245" s="243"/>
    </row>
    <row r="1246" s="213" customFormat="1" ht="19.9" customHeight="1" spans="1:4">
      <c r="A1246" s="232">
        <v>2240502</v>
      </c>
      <c r="B1246" s="232" t="s">
        <v>88</v>
      </c>
      <c r="C1246" s="284">
        <v>0</v>
      </c>
      <c r="D1246" s="243"/>
    </row>
    <row r="1247" s="213" customFormat="1" ht="19.9" customHeight="1" spans="1:4">
      <c r="A1247" s="232">
        <v>2240503</v>
      </c>
      <c r="B1247" s="232" t="s">
        <v>89</v>
      </c>
      <c r="C1247" s="284">
        <v>0</v>
      </c>
      <c r="D1247" s="243"/>
    </row>
    <row r="1248" s="213" customFormat="1" ht="19.9" customHeight="1" spans="1:4">
      <c r="A1248" s="232">
        <v>2240504</v>
      </c>
      <c r="B1248" s="232" t="s">
        <v>1038</v>
      </c>
      <c r="C1248" s="284">
        <v>0</v>
      </c>
      <c r="D1248" s="243"/>
    </row>
    <row r="1249" s="213" customFormat="1" ht="19.9" customHeight="1" spans="1:4">
      <c r="A1249" s="232">
        <v>2240505</v>
      </c>
      <c r="B1249" s="232" t="s">
        <v>1039</v>
      </c>
      <c r="C1249" s="284">
        <v>0</v>
      </c>
      <c r="D1249" s="243"/>
    </row>
    <row r="1250" s="213" customFormat="1" ht="19.9" customHeight="1" spans="1:4">
      <c r="A1250" s="232">
        <v>2240506</v>
      </c>
      <c r="B1250" s="232" t="s">
        <v>1040</v>
      </c>
      <c r="C1250" s="284">
        <v>0</v>
      </c>
      <c r="D1250" s="243"/>
    </row>
    <row r="1251" s="213" customFormat="1" ht="19.9" customHeight="1" spans="1:4">
      <c r="A1251" s="232">
        <v>2240507</v>
      </c>
      <c r="B1251" s="232" t="s">
        <v>1041</v>
      </c>
      <c r="C1251" s="284">
        <v>529.83</v>
      </c>
      <c r="D1251" s="243"/>
    </row>
    <row r="1252" s="213" customFormat="1" ht="19.9" customHeight="1" spans="1:4">
      <c r="A1252" s="232">
        <v>2240508</v>
      </c>
      <c r="B1252" s="232" t="s">
        <v>1042</v>
      </c>
      <c r="C1252" s="284">
        <v>0</v>
      </c>
      <c r="D1252" s="243"/>
    </row>
    <row r="1253" s="213" customFormat="1" ht="19.9" customHeight="1" spans="1:4">
      <c r="A1253" s="232">
        <v>2240509</v>
      </c>
      <c r="B1253" s="232" t="s">
        <v>1043</v>
      </c>
      <c r="C1253" s="284">
        <v>0</v>
      </c>
      <c r="D1253" s="243"/>
    </row>
    <row r="1254" s="213" customFormat="1" ht="19.9" customHeight="1" spans="1:4">
      <c r="A1254" s="232">
        <v>2240510</v>
      </c>
      <c r="B1254" s="232" t="s">
        <v>1044</v>
      </c>
      <c r="C1254" s="284">
        <v>0</v>
      </c>
      <c r="D1254" s="243"/>
    </row>
    <row r="1255" s="213" customFormat="1" ht="19.9" customHeight="1" spans="1:4">
      <c r="A1255" s="232">
        <v>2240550</v>
      </c>
      <c r="B1255" s="232" t="s">
        <v>1045</v>
      </c>
      <c r="C1255" s="284">
        <v>0</v>
      </c>
      <c r="D1255" s="243"/>
    </row>
    <row r="1256" s="213" customFormat="1" ht="19.9" customHeight="1" spans="1:4">
      <c r="A1256" s="232">
        <v>2240599</v>
      </c>
      <c r="B1256" s="232" t="s">
        <v>1046</v>
      </c>
      <c r="C1256" s="284">
        <v>0</v>
      </c>
      <c r="D1256" s="243"/>
    </row>
    <row r="1257" s="213" customFormat="1" ht="19.9" customHeight="1" spans="1:4">
      <c r="A1257" s="280">
        <v>22406</v>
      </c>
      <c r="B1257" s="281" t="s">
        <v>1047</v>
      </c>
      <c r="C1257" s="282">
        <f>SUM(C1258:C1260)</f>
        <v>809.66</v>
      </c>
      <c r="D1257" s="283"/>
    </row>
    <row r="1258" s="213" customFormat="1" ht="19.9" customHeight="1" spans="1:4">
      <c r="A1258" s="232">
        <v>2240601</v>
      </c>
      <c r="B1258" s="232" t="s">
        <v>1048</v>
      </c>
      <c r="C1258" s="284">
        <v>463.11</v>
      </c>
      <c r="D1258" s="243"/>
    </row>
    <row r="1259" s="213" customFormat="1" ht="19.9" customHeight="1" spans="1:4">
      <c r="A1259" s="232">
        <v>2240602</v>
      </c>
      <c r="B1259" s="232" t="s">
        <v>1049</v>
      </c>
      <c r="C1259" s="284">
        <v>11.44</v>
      </c>
      <c r="D1259" s="243"/>
    </row>
    <row r="1260" s="213" customFormat="1" ht="19.9" customHeight="1" spans="1:4">
      <c r="A1260" s="232">
        <v>2240699</v>
      </c>
      <c r="B1260" s="232" t="s">
        <v>1050</v>
      </c>
      <c r="C1260" s="284">
        <v>335.11</v>
      </c>
      <c r="D1260" s="243"/>
    </row>
    <row r="1261" s="213" customFormat="1" ht="19.9" customHeight="1" spans="1:4">
      <c r="A1261" s="280">
        <v>22407</v>
      </c>
      <c r="B1261" s="281" t="s">
        <v>1051</v>
      </c>
      <c r="C1261" s="282">
        <f>SUM(C1262:C1264)</f>
        <v>505.71</v>
      </c>
      <c r="D1261" s="283"/>
    </row>
    <row r="1262" s="213" customFormat="1" ht="19.9" customHeight="1" spans="1:4">
      <c r="A1262" s="232">
        <v>2240703</v>
      </c>
      <c r="B1262" s="232" t="s">
        <v>1052</v>
      </c>
      <c r="C1262" s="284">
        <v>408.65</v>
      </c>
      <c r="D1262" s="243"/>
    </row>
    <row r="1263" s="213" customFormat="1" ht="19.9" customHeight="1" spans="1:4">
      <c r="A1263" s="232">
        <v>2240704</v>
      </c>
      <c r="B1263" s="232" t="s">
        <v>1053</v>
      </c>
      <c r="C1263" s="284">
        <v>0</v>
      </c>
      <c r="D1263" s="243"/>
    </row>
    <row r="1264" s="213" customFormat="1" ht="19.9" customHeight="1" spans="1:4">
      <c r="A1264" s="232">
        <v>2240799</v>
      </c>
      <c r="B1264" s="232" t="s">
        <v>1054</v>
      </c>
      <c r="C1264" s="284">
        <v>97.06</v>
      </c>
      <c r="D1264" s="243"/>
    </row>
    <row r="1265" s="213" customFormat="1" ht="19.9" customHeight="1" spans="1:4">
      <c r="A1265" s="280">
        <v>22499</v>
      </c>
      <c r="B1265" s="281" t="s">
        <v>1055</v>
      </c>
      <c r="C1265" s="282">
        <f>SUM(C1266)</f>
        <v>762.75</v>
      </c>
      <c r="D1265" s="283"/>
    </row>
    <row r="1266" s="213" customFormat="1" ht="19.9" customHeight="1" spans="1:4">
      <c r="A1266" s="232">
        <v>2249999</v>
      </c>
      <c r="B1266" s="232" t="s">
        <v>1056</v>
      </c>
      <c r="C1266" s="284">
        <v>762.75</v>
      </c>
      <c r="D1266" s="243"/>
    </row>
    <row r="1267" s="213" customFormat="1" ht="19.9" customHeight="1" spans="1:4">
      <c r="A1267" s="277">
        <v>227</v>
      </c>
      <c r="B1267" s="224" t="s">
        <v>1057</v>
      </c>
      <c r="C1267" s="278">
        <v>39886.64</v>
      </c>
      <c r="D1267" s="279"/>
    </row>
    <row r="1268" s="213" customFormat="1" ht="19.9" customHeight="1" spans="1:4">
      <c r="A1268" s="277">
        <v>229</v>
      </c>
      <c r="B1268" s="224" t="s">
        <v>1058</v>
      </c>
      <c r="C1268" s="278">
        <f>C1269+C1270</f>
        <v>18887.22</v>
      </c>
      <c r="D1268" s="279"/>
    </row>
    <row r="1269" s="213" customFormat="1" ht="19.9" customHeight="1" spans="1:4">
      <c r="A1269" s="280">
        <v>22902</v>
      </c>
      <c r="B1269" s="281" t="s">
        <v>1059</v>
      </c>
      <c r="C1269" s="282">
        <f>18716.56+170.66</f>
        <v>18887.22</v>
      </c>
      <c r="D1269" s="283"/>
    </row>
    <row r="1270" s="213" customFormat="1" ht="19.9" customHeight="1" spans="1:4">
      <c r="A1270" s="280">
        <v>22999</v>
      </c>
      <c r="B1270" s="281" t="s">
        <v>922</v>
      </c>
      <c r="C1270" s="282">
        <v>0</v>
      </c>
      <c r="D1270" s="283"/>
    </row>
    <row r="1271" s="213" customFormat="1" ht="19.9" customHeight="1" spans="1:4">
      <c r="A1271" s="277">
        <v>232</v>
      </c>
      <c r="B1271" s="224" t="s">
        <v>1060</v>
      </c>
      <c r="C1271" s="278">
        <f>C1272</f>
        <v>19819.34</v>
      </c>
      <c r="D1271" s="279"/>
    </row>
    <row r="1272" s="213" customFormat="1" ht="19.9" customHeight="1" spans="1:4">
      <c r="A1272" s="280">
        <v>23203</v>
      </c>
      <c r="B1272" s="281" t="s">
        <v>1061</v>
      </c>
      <c r="C1272" s="282">
        <f>SUM(C1273:C1276)</f>
        <v>19819.34</v>
      </c>
      <c r="D1272" s="283"/>
    </row>
    <row r="1273" s="213" customFormat="1" ht="19.9" customHeight="1" spans="1:4">
      <c r="A1273" s="232">
        <v>2320301</v>
      </c>
      <c r="B1273" s="232" t="s">
        <v>1062</v>
      </c>
      <c r="C1273" s="284">
        <v>19819.34</v>
      </c>
      <c r="D1273" s="243"/>
    </row>
    <row r="1274" s="213" customFormat="1" ht="19.9" customHeight="1" spans="1:4">
      <c r="A1274" s="232">
        <v>2320302</v>
      </c>
      <c r="B1274" s="232" t="s">
        <v>1063</v>
      </c>
      <c r="C1274" s="284">
        <v>0</v>
      </c>
      <c r="D1274" s="243"/>
    </row>
    <row r="1275" s="213" customFormat="1" ht="19.9" customHeight="1" spans="1:4">
      <c r="A1275" s="232">
        <v>2320303</v>
      </c>
      <c r="B1275" s="232" t="s">
        <v>1064</v>
      </c>
      <c r="C1275" s="284">
        <v>0</v>
      </c>
      <c r="D1275" s="243"/>
    </row>
    <row r="1276" s="213" customFormat="1" ht="19.9" customHeight="1" spans="1:4">
      <c r="A1276" s="232">
        <v>2320399</v>
      </c>
      <c r="B1276" s="232" t="s">
        <v>1065</v>
      </c>
      <c r="C1276" s="284">
        <v>0</v>
      </c>
      <c r="D1276" s="243"/>
    </row>
    <row r="1277" s="213" customFormat="1" ht="19.9" customHeight="1" spans="1:4">
      <c r="A1277" s="277">
        <v>233</v>
      </c>
      <c r="B1277" s="224" t="s">
        <v>1066</v>
      </c>
      <c r="C1277" s="278">
        <f>C1278</f>
        <v>0</v>
      </c>
      <c r="D1277" s="279"/>
    </row>
    <row r="1278" s="213" customFormat="1" ht="19.9" customHeight="1" spans="1:4">
      <c r="A1278" s="280">
        <v>23303</v>
      </c>
      <c r="B1278" s="281" t="s">
        <v>1067</v>
      </c>
      <c r="C1278" s="282"/>
      <c r="D1278" s="283"/>
    </row>
    <row r="1279" ht="19.9" customHeight="1" spans="1:4">
      <c r="A1279" s="232"/>
      <c r="B1279" s="232" t="s">
        <v>54</v>
      </c>
      <c r="C1279" s="284">
        <f>C6+C237+C247+C266+C356+C408+C464+C521+C649+C722+C795+C818+C925+C983+C1047+C1067+C1097+C1107+C1152+C1173+C1217+C1267+C1268+C1271+C1277</f>
        <v>2599131.8</v>
      </c>
      <c r="D1279" s="243"/>
    </row>
  </sheetData>
  <mergeCells count="2">
    <mergeCell ref="A2:D2"/>
    <mergeCell ref="A4:D4"/>
  </mergeCells>
  <conditionalFormatting sqref="F$1:F$1048576 A$1:A$1048576">
    <cfRule type="duplicateValues" dxfId="0" priority="2"/>
  </conditionalFormatting>
  <conditionalFormatting sqref="A$1:A$1048576 G$1:G$1048576">
    <cfRule type="duplicateValues" dxfId="0" priority="1"/>
  </conditionalFormatting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7" workbookViewId="0">
      <selection activeCell="D7" sqref="D7"/>
    </sheetView>
  </sheetViews>
  <sheetFormatPr defaultColWidth="10" defaultRowHeight="13.5" outlineLevelCol="3"/>
  <cols>
    <col min="1" max="1" width="30.75" style="131" customWidth="1"/>
    <col min="2" max="2" width="16.75" style="131" customWidth="1"/>
    <col min="3" max="3" width="30.75" style="131" customWidth="1"/>
    <col min="4" max="4" width="16.75" style="131" customWidth="1"/>
    <col min="5" max="5" width="9.75" style="131" customWidth="1"/>
    <col min="6" max="16382" width="10" style="131"/>
  </cols>
  <sheetData>
    <row r="1" s="131" customFormat="1" spans="1:1">
      <c r="A1" s="131" t="s">
        <v>1068</v>
      </c>
    </row>
    <row r="2" s="131" customFormat="1" ht="19.9" customHeight="1" spans="1:4">
      <c r="A2" s="269" t="s">
        <v>1069</v>
      </c>
      <c r="B2" s="269"/>
      <c r="C2" s="269"/>
      <c r="D2" s="269"/>
    </row>
    <row r="3" s="131" customFormat="1" ht="17.1" customHeight="1" spans="2:4">
      <c r="B3" s="270"/>
      <c r="C3" s="270"/>
      <c r="D3" s="271" t="s">
        <v>3</v>
      </c>
    </row>
    <row r="4" s="131" customFormat="1" ht="21.4" customHeight="1" spans="1:4">
      <c r="A4" s="136" t="s">
        <v>4</v>
      </c>
      <c r="B4" s="136"/>
      <c r="C4" s="136" t="s">
        <v>5</v>
      </c>
      <c r="D4" s="136"/>
    </row>
    <row r="5" s="131" customFormat="1" ht="21.4" customHeight="1" spans="1:4">
      <c r="A5" s="136" t="s">
        <v>6</v>
      </c>
      <c r="B5" s="136" t="s">
        <v>7</v>
      </c>
      <c r="C5" s="136" t="s">
        <v>8</v>
      </c>
      <c r="D5" s="136" t="s">
        <v>7</v>
      </c>
    </row>
    <row r="6" s="131" customFormat="1" ht="34.15" customHeight="1" spans="1:4">
      <c r="A6" s="136"/>
      <c r="B6" s="136" t="s">
        <v>9</v>
      </c>
      <c r="C6" s="136"/>
      <c r="D6" s="136" t="s">
        <v>9</v>
      </c>
    </row>
    <row r="7" s="131" customFormat="1" ht="19.9" customHeight="1" spans="1:4">
      <c r="A7" s="150" t="s">
        <v>10</v>
      </c>
      <c r="B7" s="272">
        <v>35724.42</v>
      </c>
      <c r="C7" s="150" t="s">
        <v>11</v>
      </c>
      <c r="D7" s="272">
        <v>679924.3</v>
      </c>
    </row>
    <row r="8" s="131" customFormat="1" ht="19.9" customHeight="1" spans="1:4">
      <c r="A8" s="150"/>
      <c r="B8" s="273"/>
      <c r="C8" s="150" t="s">
        <v>12</v>
      </c>
      <c r="D8" s="272">
        <v>6867.92</v>
      </c>
    </row>
    <row r="9" s="131" customFormat="1" ht="19.9" customHeight="1" spans="1:4">
      <c r="A9" s="150" t="s">
        <v>13</v>
      </c>
      <c r="B9" s="272"/>
      <c r="C9" s="150" t="s">
        <v>14</v>
      </c>
      <c r="D9" s="272"/>
    </row>
    <row r="10" s="131" customFormat="1" ht="19.9" customHeight="1" spans="1:4">
      <c r="A10" s="150" t="s">
        <v>15</v>
      </c>
      <c r="B10" s="274">
        <f>B11+B15+B19+B23+B26</f>
        <v>2225314.26</v>
      </c>
      <c r="C10" s="150" t="s">
        <v>17</v>
      </c>
      <c r="D10" s="273">
        <f>D11+D15+D19</f>
        <v>1574246.46</v>
      </c>
    </row>
    <row r="11" s="131" customFormat="1" ht="19.9" customHeight="1" spans="1:4">
      <c r="A11" s="137" t="s">
        <v>18</v>
      </c>
      <c r="B11" s="138">
        <f>SUM(B12:B13)</f>
        <v>1990823</v>
      </c>
      <c r="C11" s="137" t="s">
        <v>20</v>
      </c>
      <c r="D11" s="138">
        <f>SUM(D12:D13)</f>
        <v>1566169.23</v>
      </c>
    </row>
    <row r="12" s="131" customFormat="1" ht="19.9" customHeight="1" spans="1:4">
      <c r="A12" s="137" t="s">
        <v>21</v>
      </c>
      <c r="B12" s="275">
        <v>1971407</v>
      </c>
      <c r="C12" s="137" t="s">
        <v>23</v>
      </c>
      <c r="D12" s="275">
        <v>1549078.28</v>
      </c>
    </row>
    <row r="13" s="131" customFormat="1" ht="19.9" customHeight="1" spans="1:4">
      <c r="A13" s="137" t="s">
        <v>24</v>
      </c>
      <c r="B13" s="275">
        <v>19416</v>
      </c>
      <c r="C13" s="137" t="s">
        <v>26</v>
      </c>
      <c r="D13" s="275">
        <v>17090.95</v>
      </c>
    </row>
    <row r="14" s="131" customFormat="1" ht="19.9" customHeight="1" spans="1:4">
      <c r="A14" s="137" t="s">
        <v>27</v>
      </c>
      <c r="B14" s="138"/>
      <c r="C14" s="137" t="s">
        <v>28</v>
      </c>
      <c r="D14" s="138"/>
    </row>
    <row r="15" s="131" customFormat="1" ht="19.9" customHeight="1" spans="1:4">
      <c r="A15" s="137" t="s">
        <v>29</v>
      </c>
      <c r="B15" s="138">
        <v>2873.87</v>
      </c>
      <c r="C15" s="137" t="s">
        <v>30</v>
      </c>
      <c r="D15" s="138">
        <v>3766</v>
      </c>
    </row>
    <row r="16" s="131" customFormat="1" ht="19.9" customHeight="1" spans="1:4">
      <c r="A16" s="137" t="s">
        <v>32</v>
      </c>
      <c r="B16" s="275">
        <v>2873.87</v>
      </c>
      <c r="C16" s="137" t="s">
        <v>33</v>
      </c>
      <c r="D16" s="275">
        <v>3766</v>
      </c>
    </row>
    <row r="17" s="131" customFormat="1" ht="19.9" customHeight="1" spans="1:4">
      <c r="A17" s="137" t="s">
        <v>34</v>
      </c>
      <c r="B17" s="275"/>
      <c r="C17" s="137" t="s">
        <v>35</v>
      </c>
      <c r="D17" s="275"/>
    </row>
    <row r="18" s="131" customFormat="1" ht="19.9" customHeight="1" spans="1:4">
      <c r="A18" s="137" t="s">
        <v>36</v>
      </c>
      <c r="B18" s="275"/>
      <c r="C18" s="137" t="s">
        <v>37</v>
      </c>
      <c r="D18" s="275"/>
    </row>
    <row r="19" s="131" customFormat="1" ht="19.9" customHeight="1" spans="1:4">
      <c r="A19" s="137" t="s">
        <v>38</v>
      </c>
      <c r="B19" s="138"/>
      <c r="C19" s="137" t="s">
        <v>39</v>
      </c>
      <c r="D19" s="275">
        <v>4311.23</v>
      </c>
    </row>
    <row r="20" s="131" customFormat="1" ht="19.9" customHeight="1" spans="1:4">
      <c r="A20" s="137" t="s">
        <v>40</v>
      </c>
      <c r="B20" s="275"/>
      <c r="C20" s="137" t="s">
        <v>41</v>
      </c>
      <c r="D20" s="138"/>
    </row>
    <row r="21" s="131" customFormat="1" ht="19.9" customHeight="1" spans="1:4">
      <c r="A21" s="137" t="s">
        <v>42</v>
      </c>
      <c r="B21" s="275"/>
      <c r="C21" s="137" t="s">
        <v>41</v>
      </c>
      <c r="D21" s="138"/>
    </row>
    <row r="22" s="131" customFormat="1" ht="19.9" customHeight="1" spans="1:4">
      <c r="A22" s="137" t="s">
        <v>43</v>
      </c>
      <c r="B22" s="275"/>
      <c r="C22" s="137" t="s">
        <v>41</v>
      </c>
      <c r="D22" s="138"/>
    </row>
    <row r="23" s="131" customFormat="1" ht="19.9" customHeight="1" spans="1:4">
      <c r="A23" s="137" t="s">
        <v>44</v>
      </c>
      <c r="B23" s="275">
        <v>81982.2</v>
      </c>
      <c r="C23" s="137" t="s">
        <v>45</v>
      </c>
      <c r="D23" s="275"/>
    </row>
    <row r="24" s="131" customFormat="1" ht="19.9" customHeight="1" spans="1:4">
      <c r="A24" s="137" t="s">
        <v>41</v>
      </c>
      <c r="B24" s="138"/>
      <c r="C24" s="137" t="s">
        <v>46</v>
      </c>
      <c r="D24" s="275"/>
    </row>
    <row r="25" s="131" customFormat="1" ht="19.9" customHeight="1" spans="1:4">
      <c r="A25" s="137" t="s">
        <v>47</v>
      </c>
      <c r="B25" s="275"/>
      <c r="C25" s="137" t="s">
        <v>48</v>
      </c>
      <c r="D25" s="275"/>
    </row>
    <row r="26" s="131" customFormat="1" ht="19.9" customHeight="1" spans="1:4">
      <c r="A26" s="137" t="s">
        <v>49</v>
      </c>
      <c r="B26" s="275">
        <v>149635.19</v>
      </c>
      <c r="C26" s="137" t="s">
        <v>50</v>
      </c>
      <c r="D26" s="138"/>
    </row>
    <row r="27" s="131" customFormat="1" ht="19.9" customHeight="1" spans="1:4">
      <c r="A27" s="137" t="s">
        <v>51</v>
      </c>
      <c r="B27" s="275"/>
      <c r="C27" s="137" t="s">
        <v>52</v>
      </c>
      <c r="D27" s="138"/>
    </row>
    <row r="28" s="131" customFormat="1" ht="19.9" customHeight="1" spans="1:4">
      <c r="A28" s="139" t="s">
        <v>53</v>
      </c>
      <c r="B28" s="273">
        <f>B7+B10</f>
        <v>2261038.68</v>
      </c>
      <c r="C28" s="139" t="s">
        <v>54</v>
      </c>
      <c r="D28" s="273">
        <f>D7+D8+D10</f>
        <v>2261038.68</v>
      </c>
    </row>
    <row r="29" s="131" customFormat="1" ht="8.45" customHeight="1" spans="1:4">
      <c r="A29" s="276"/>
      <c r="B29" s="276"/>
      <c r="C29" s="276"/>
      <c r="D29" s="276"/>
    </row>
  </sheetData>
  <mergeCells count="5">
    <mergeCell ref="A2:D2"/>
    <mergeCell ref="A4:B4"/>
    <mergeCell ref="C4:D4"/>
    <mergeCell ref="A5:A6"/>
    <mergeCell ref="C5:C6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J12" sqref="J12"/>
    </sheetView>
  </sheetViews>
  <sheetFormatPr defaultColWidth="9" defaultRowHeight="13.5" outlineLevelCol="3"/>
  <cols>
    <col min="1" max="1" width="9" style="249"/>
    <col min="2" max="2" width="32.125" style="249" customWidth="1"/>
    <col min="3" max="3" width="15.625" style="251" customWidth="1"/>
    <col min="4" max="4" width="14.25" style="251" customWidth="1"/>
    <col min="5" max="16382" width="9" style="249"/>
  </cols>
  <sheetData>
    <row r="1" s="247" customFormat="1" ht="24.95" customHeight="1" spans="1:4">
      <c r="A1" s="252" t="s">
        <v>1070</v>
      </c>
      <c r="B1" s="1"/>
      <c r="C1" s="253"/>
      <c r="D1" s="253"/>
    </row>
    <row r="2" s="248" customFormat="1" ht="24.95" customHeight="1" spans="1:4">
      <c r="A2" s="254" t="s">
        <v>1071</v>
      </c>
      <c r="B2" s="254"/>
      <c r="C2" s="255"/>
      <c r="D2" s="255"/>
    </row>
    <row r="3" s="249" customFormat="1" ht="24.95" customHeight="1" spans="1:4">
      <c r="A3" s="256"/>
      <c r="B3" s="256"/>
      <c r="C3" s="257"/>
      <c r="D3" s="258" t="s">
        <v>57</v>
      </c>
    </row>
    <row r="4" s="249" customFormat="1" ht="24.95" customHeight="1" spans="1:4">
      <c r="A4" s="259" t="s">
        <v>8</v>
      </c>
      <c r="B4" s="259"/>
      <c r="C4" s="260" t="s">
        <v>7</v>
      </c>
      <c r="D4" s="260"/>
    </row>
    <row r="5" s="249" customFormat="1" ht="24.95" customHeight="1" spans="1:4">
      <c r="A5" s="259" t="s">
        <v>58</v>
      </c>
      <c r="B5" s="259" t="s">
        <v>59</v>
      </c>
      <c r="C5" s="260" t="s">
        <v>60</v>
      </c>
      <c r="D5" s="260" t="s">
        <v>61</v>
      </c>
    </row>
    <row r="6" s="249" customFormat="1" ht="24.95" customHeight="1" spans="1:4">
      <c r="A6" s="261">
        <v>101</v>
      </c>
      <c r="B6" s="262" t="s">
        <v>62</v>
      </c>
      <c r="C6" s="263">
        <f>SUM(C7:C16)</f>
        <v>25007.09</v>
      </c>
      <c r="D6" s="264"/>
    </row>
    <row r="7" s="249" customFormat="1" ht="24.95" customHeight="1" spans="1:4">
      <c r="A7" s="261">
        <v>10101</v>
      </c>
      <c r="B7" s="262" t="s">
        <v>63</v>
      </c>
      <c r="C7" s="263">
        <v>12769.24</v>
      </c>
      <c r="D7" s="264"/>
    </row>
    <row r="8" s="249" customFormat="1" ht="24.95" customHeight="1" spans="1:4">
      <c r="A8" s="261">
        <v>10104</v>
      </c>
      <c r="B8" s="262" t="s">
        <v>64</v>
      </c>
      <c r="C8" s="263">
        <v>878.85</v>
      </c>
      <c r="D8" s="264"/>
    </row>
    <row r="9" s="249" customFormat="1" ht="24.95" customHeight="1" spans="1:4">
      <c r="A9" s="261">
        <v>10106</v>
      </c>
      <c r="B9" s="262" t="s">
        <v>65</v>
      </c>
      <c r="C9" s="263">
        <v>1688.69</v>
      </c>
      <c r="D9" s="264"/>
    </row>
    <row r="10" s="249" customFormat="1" ht="24.95" customHeight="1" spans="1:4">
      <c r="A10" s="261">
        <v>10107</v>
      </c>
      <c r="B10" s="262" t="s">
        <v>66</v>
      </c>
      <c r="C10" s="265">
        <v>957.48</v>
      </c>
      <c r="D10" s="264"/>
    </row>
    <row r="11" s="249" customFormat="1" ht="24.95" customHeight="1" spans="1:4">
      <c r="A11" s="261">
        <v>10109</v>
      </c>
      <c r="B11" s="262" t="s">
        <v>67</v>
      </c>
      <c r="C11" s="265">
        <v>2277.44</v>
      </c>
      <c r="D11" s="264"/>
    </row>
    <row r="12" s="249" customFormat="1" ht="24.95" customHeight="1" spans="1:4">
      <c r="A12" s="261">
        <v>10111</v>
      </c>
      <c r="B12" s="262" t="s">
        <v>68</v>
      </c>
      <c r="C12" s="265">
        <v>735.14</v>
      </c>
      <c r="D12" s="264"/>
    </row>
    <row r="13" s="249" customFormat="1" ht="24.95" customHeight="1" spans="1:4">
      <c r="A13" s="261">
        <v>10112</v>
      </c>
      <c r="B13" s="262" t="s">
        <v>69</v>
      </c>
      <c r="C13" s="265">
        <v>617.1</v>
      </c>
      <c r="D13" s="264"/>
    </row>
    <row r="14" s="249" customFormat="1" ht="24.95" customHeight="1" spans="1:4">
      <c r="A14" s="261">
        <v>10114</v>
      </c>
      <c r="B14" s="262" t="s">
        <v>71</v>
      </c>
      <c r="C14" s="265">
        <v>2793.24</v>
      </c>
      <c r="D14" s="264"/>
    </row>
    <row r="15" s="249" customFormat="1" ht="24.95" customHeight="1" spans="1:4">
      <c r="A15" s="261">
        <v>10118</v>
      </c>
      <c r="B15" s="262" t="s">
        <v>72</v>
      </c>
      <c r="C15" s="265">
        <v>1428.42</v>
      </c>
      <c r="D15" s="264"/>
    </row>
    <row r="16" s="249" customFormat="1" ht="24.95" customHeight="1" spans="1:4">
      <c r="A16" s="261">
        <v>10119</v>
      </c>
      <c r="B16" s="262" t="s">
        <v>73</v>
      </c>
      <c r="C16" s="265">
        <v>861.49</v>
      </c>
      <c r="D16" s="264"/>
    </row>
    <row r="17" s="249" customFormat="1" ht="24.95" customHeight="1" spans="1:4">
      <c r="A17" s="261">
        <v>103</v>
      </c>
      <c r="B17" s="262" t="s">
        <v>75</v>
      </c>
      <c r="C17" s="263">
        <f>SUM(C18:C22)</f>
        <v>10717.33</v>
      </c>
      <c r="D17" s="264"/>
    </row>
    <row r="18" s="249" customFormat="1" ht="24.95" customHeight="1" spans="1:4">
      <c r="A18" s="261">
        <v>10304</v>
      </c>
      <c r="B18" s="262" t="s">
        <v>77</v>
      </c>
      <c r="C18" s="263">
        <v>1384.88</v>
      </c>
      <c r="D18" s="264"/>
    </row>
    <row r="19" s="249" customFormat="1" ht="24.95" customHeight="1" spans="1:4">
      <c r="A19" s="261">
        <v>10305</v>
      </c>
      <c r="B19" s="262" t="s">
        <v>78</v>
      </c>
      <c r="C19" s="263">
        <v>1609.75</v>
      </c>
      <c r="D19" s="264"/>
    </row>
    <row r="20" s="249" customFormat="1" ht="24.95" customHeight="1" spans="1:4">
      <c r="A20" s="261">
        <v>10307</v>
      </c>
      <c r="B20" s="262" t="s">
        <v>80</v>
      </c>
      <c r="C20" s="263">
        <v>6865.61</v>
      </c>
      <c r="D20" s="264"/>
    </row>
    <row r="21" s="250" customFormat="1" ht="24.95" customHeight="1" spans="1:4">
      <c r="A21" s="261">
        <v>10309</v>
      </c>
      <c r="B21" s="262" t="s">
        <v>81</v>
      </c>
      <c r="C21" s="263">
        <v>837.09</v>
      </c>
      <c r="D21" s="264"/>
    </row>
    <row r="22" s="250" customFormat="1" ht="24.95" customHeight="1" spans="1:4">
      <c r="A22" s="261">
        <v>10399</v>
      </c>
      <c r="B22" s="262" t="s">
        <v>82</v>
      </c>
      <c r="C22" s="263">
        <v>20</v>
      </c>
      <c r="D22" s="264"/>
    </row>
    <row r="23" s="249" customFormat="1" ht="24.95" customHeight="1" spans="1:4">
      <c r="A23" s="266" t="s">
        <v>53</v>
      </c>
      <c r="B23" s="266"/>
      <c r="C23" s="267">
        <f>C17+C6</f>
        <v>35724.42</v>
      </c>
      <c r="D23" s="268">
        <f>D6+D17</f>
        <v>0</v>
      </c>
    </row>
  </sheetData>
  <mergeCells count="4">
    <mergeCell ref="A2:D2"/>
    <mergeCell ref="A4:B4"/>
    <mergeCell ref="C4:D4"/>
    <mergeCell ref="A23:B23"/>
  </mergeCells>
  <pageMargins left="0.704999983310699" right="0.704999983310699" top="0.745000004768372" bottom="0.430000007152557" header="0.310000002384186" footer="0.31000000238418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D25" sqref="A25:D25"/>
    </sheetView>
  </sheetViews>
  <sheetFormatPr defaultColWidth="10" defaultRowHeight="13.5" outlineLevelCol="3"/>
  <cols>
    <col min="1" max="1" width="8.625" style="109" customWidth="1"/>
    <col min="2" max="2" width="24.625" style="109" customWidth="1"/>
    <col min="3" max="3" width="18.5" style="109" customWidth="1"/>
    <col min="4" max="4" width="11.75" style="109" customWidth="1"/>
    <col min="5" max="16377" width="10" style="109"/>
  </cols>
  <sheetData>
    <row r="1" s="109" customFormat="1" ht="14.3" customHeight="1" spans="1:3">
      <c r="A1" s="190" t="s">
        <v>1072</v>
      </c>
      <c r="B1" s="206"/>
      <c r="C1" s="206"/>
    </row>
    <row r="2" s="109" customFormat="1" ht="19.9" customHeight="1" spans="1:4">
      <c r="A2" s="237" t="s">
        <v>1073</v>
      </c>
      <c r="B2" s="238"/>
      <c r="C2" s="238"/>
      <c r="D2" s="238"/>
    </row>
    <row r="3" s="109" customFormat="1" ht="17.05" customHeight="1" spans="2:4">
      <c r="B3" s="217"/>
      <c r="C3" s="239" t="s">
        <v>3</v>
      </c>
      <c r="D3" s="240"/>
    </row>
    <row r="4" s="109" customFormat="1" ht="21.35" customHeight="1" spans="1:4">
      <c r="A4" s="241" t="s">
        <v>6</v>
      </c>
      <c r="B4" s="241"/>
      <c r="C4" s="241" t="s">
        <v>7</v>
      </c>
      <c r="D4" s="242" t="s">
        <v>61</v>
      </c>
    </row>
    <row r="5" s="109" customFormat="1" ht="34.15" customHeight="1" spans="1:4">
      <c r="A5" s="241" t="s">
        <v>58</v>
      </c>
      <c r="B5" s="241" t="s">
        <v>59</v>
      </c>
      <c r="C5" s="241" t="s">
        <v>9</v>
      </c>
      <c r="D5" s="242"/>
    </row>
    <row r="6" s="109" customFormat="1" ht="19.9" customHeight="1" spans="1:4">
      <c r="A6" s="232" t="s">
        <v>1074</v>
      </c>
      <c r="B6" s="232" t="s">
        <v>1075</v>
      </c>
      <c r="C6" s="233" t="s">
        <v>1076</v>
      </c>
      <c r="D6" s="243"/>
    </row>
    <row r="7" s="109" customFormat="1" ht="19.9" customHeight="1" spans="1:4">
      <c r="A7" s="232" t="s">
        <v>1077</v>
      </c>
      <c r="B7" s="232" t="s">
        <v>1078</v>
      </c>
      <c r="C7" s="233" t="s">
        <v>1079</v>
      </c>
      <c r="D7" s="243"/>
    </row>
    <row r="8" s="109" customFormat="1" ht="19.9" customHeight="1" spans="1:4">
      <c r="A8" s="232" t="s">
        <v>1080</v>
      </c>
      <c r="B8" s="232" t="s">
        <v>1081</v>
      </c>
      <c r="C8" s="233" t="s">
        <v>1082</v>
      </c>
      <c r="D8" s="243"/>
    </row>
    <row r="9" s="109" customFormat="1" ht="19.9" customHeight="1" spans="1:4">
      <c r="A9" s="232" t="s">
        <v>1083</v>
      </c>
      <c r="B9" s="232" t="s">
        <v>1084</v>
      </c>
      <c r="C9" s="233" t="s">
        <v>1085</v>
      </c>
      <c r="D9" s="243"/>
    </row>
    <row r="10" s="109" customFormat="1" ht="19.9" customHeight="1" spans="1:4">
      <c r="A10" s="232" t="s">
        <v>1086</v>
      </c>
      <c r="B10" s="232" t="s">
        <v>1087</v>
      </c>
      <c r="C10" s="233" t="s">
        <v>1088</v>
      </c>
      <c r="D10" s="243"/>
    </row>
    <row r="11" s="109" customFormat="1" ht="19.9" customHeight="1" spans="1:4">
      <c r="A11" s="232" t="s">
        <v>1089</v>
      </c>
      <c r="B11" s="232" t="s">
        <v>1090</v>
      </c>
      <c r="C11" s="233" t="s">
        <v>1091</v>
      </c>
      <c r="D11" s="243"/>
    </row>
    <row r="12" s="109" customFormat="1" ht="19.9" customHeight="1" spans="1:4">
      <c r="A12" s="232" t="s">
        <v>1092</v>
      </c>
      <c r="B12" s="232" t="s">
        <v>1093</v>
      </c>
      <c r="C12" s="233" t="s">
        <v>1094</v>
      </c>
      <c r="D12" s="243"/>
    </row>
    <row r="13" s="109" customFormat="1" ht="19.9" customHeight="1" spans="1:4">
      <c r="A13" s="232" t="s">
        <v>1095</v>
      </c>
      <c r="B13" s="232" t="s">
        <v>1096</v>
      </c>
      <c r="C13" s="233" t="s">
        <v>1097</v>
      </c>
      <c r="D13" s="243"/>
    </row>
    <row r="14" s="109" customFormat="1" ht="19.9" customHeight="1" spans="1:4">
      <c r="A14" s="232" t="s">
        <v>1098</v>
      </c>
      <c r="B14" s="232" t="s">
        <v>1099</v>
      </c>
      <c r="C14" s="233" t="s">
        <v>1100</v>
      </c>
      <c r="D14" s="243"/>
    </row>
    <row r="15" s="109" customFormat="1" ht="19.9" customHeight="1" spans="1:4">
      <c r="A15" s="232" t="s">
        <v>1101</v>
      </c>
      <c r="B15" s="232" t="s">
        <v>1102</v>
      </c>
      <c r="C15" s="233" t="s">
        <v>1103</v>
      </c>
      <c r="D15" s="243"/>
    </row>
    <row r="16" s="109" customFormat="1" ht="19.9" customHeight="1" spans="1:4">
      <c r="A16" s="232" t="s">
        <v>1104</v>
      </c>
      <c r="B16" s="232" t="s">
        <v>1105</v>
      </c>
      <c r="C16" s="233" t="s">
        <v>1106</v>
      </c>
      <c r="D16" s="243"/>
    </row>
    <row r="17" s="109" customFormat="1" ht="19.9" customHeight="1" spans="1:4">
      <c r="A17" s="232" t="s">
        <v>1107</v>
      </c>
      <c r="B17" s="232" t="s">
        <v>1108</v>
      </c>
      <c r="C17" s="233" t="s">
        <v>1109</v>
      </c>
      <c r="D17" s="243"/>
    </row>
    <row r="18" s="109" customFormat="1" ht="19.9" customHeight="1" spans="1:4">
      <c r="A18" s="232" t="s">
        <v>1110</v>
      </c>
      <c r="B18" s="232" t="s">
        <v>1111</v>
      </c>
      <c r="C18" s="233" t="s">
        <v>1112</v>
      </c>
      <c r="D18" s="243"/>
    </row>
    <row r="19" s="109" customFormat="1" ht="19.9" customHeight="1" spans="1:4">
      <c r="A19" s="232" t="s">
        <v>1113</v>
      </c>
      <c r="B19" s="232" t="s">
        <v>1114</v>
      </c>
      <c r="C19" s="233" t="s">
        <v>1115</v>
      </c>
      <c r="D19" s="243"/>
    </row>
    <row r="20" s="109" customFormat="1" ht="19.9" customHeight="1" spans="1:4">
      <c r="A20" s="232" t="s">
        <v>1116</v>
      </c>
      <c r="B20" s="232" t="s">
        <v>1117</v>
      </c>
      <c r="C20" s="233" t="s">
        <v>1118</v>
      </c>
      <c r="D20" s="243"/>
    </row>
    <row r="21" s="109" customFormat="1" ht="19.9" customHeight="1" spans="1:4">
      <c r="A21" s="232" t="s">
        <v>1119</v>
      </c>
      <c r="B21" s="232" t="s">
        <v>1120</v>
      </c>
      <c r="C21" s="233" t="s">
        <v>1121</v>
      </c>
      <c r="D21" s="243"/>
    </row>
    <row r="22" s="109" customFormat="1" ht="19.9" customHeight="1" spans="1:4">
      <c r="A22" s="232" t="s">
        <v>1122</v>
      </c>
      <c r="B22" s="232" t="s">
        <v>1123</v>
      </c>
      <c r="C22" s="233" t="s">
        <v>1124</v>
      </c>
      <c r="D22" s="243"/>
    </row>
    <row r="23" s="109" customFormat="1" ht="19.9" customHeight="1" spans="1:4">
      <c r="A23" s="232" t="s">
        <v>1125</v>
      </c>
      <c r="B23" s="232" t="s">
        <v>1126</v>
      </c>
      <c r="C23" s="233" t="s">
        <v>1127</v>
      </c>
      <c r="D23" s="243"/>
    </row>
    <row r="24" s="109" customFormat="1" ht="19.9" customHeight="1" spans="1:4">
      <c r="A24" s="232" t="s">
        <v>1128</v>
      </c>
      <c r="B24" s="232" t="s">
        <v>1129</v>
      </c>
      <c r="C24" s="233" t="s">
        <v>1130</v>
      </c>
      <c r="D24" s="243"/>
    </row>
    <row r="25" s="109" customFormat="1" ht="19.9" customHeight="1" spans="1:4">
      <c r="A25" s="232" t="s">
        <v>1131</v>
      </c>
      <c r="B25" s="232" t="s">
        <v>1132</v>
      </c>
      <c r="C25" s="233" t="s">
        <v>1133</v>
      </c>
      <c r="D25" s="243"/>
    </row>
    <row r="26" s="109" customFormat="1" ht="19.9" customHeight="1" spans="1:4">
      <c r="A26" s="222" t="s">
        <v>1134</v>
      </c>
      <c r="B26" s="222"/>
      <c r="C26" s="244" t="s">
        <v>1135</v>
      </c>
      <c r="D26" s="243"/>
    </row>
    <row r="27" s="109" customFormat="1" ht="8.5" customHeight="1" spans="1:3">
      <c r="A27" s="245"/>
      <c r="B27" s="245"/>
      <c r="C27" s="246"/>
    </row>
  </sheetData>
  <mergeCells count="5">
    <mergeCell ref="A2:D2"/>
    <mergeCell ref="C3:D3"/>
    <mergeCell ref="A4:B4"/>
    <mergeCell ref="A26:B26"/>
    <mergeCell ref="D4:D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7"/>
  <sheetViews>
    <sheetView workbookViewId="0">
      <selection activeCell="A5" sqref="$A5:$XFD5"/>
    </sheetView>
  </sheetViews>
  <sheetFormatPr defaultColWidth="10" defaultRowHeight="13.5" outlineLevelCol="3"/>
  <cols>
    <col min="1" max="1" width="13.75" style="213" customWidth="1"/>
    <col min="2" max="2" width="34.875" style="213" customWidth="1"/>
    <col min="3" max="3" width="18.375" style="213" customWidth="1"/>
    <col min="4" max="4" width="12.875" style="213" customWidth="1"/>
    <col min="5" max="16384" width="10" style="213"/>
  </cols>
  <sheetData>
    <row r="1" s="213" customFormat="1" ht="25" customHeight="1" spans="1:3">
      <c r="A1" s="214" t="s">
        <v>1136</v>
      </c>
      <c r="B1" s="206"/>
      <c r="C1" s="206"/>
    </row>
    <row r="2" s="213" customFormat="1" ht="25" customHeight="1" spans="1:4">
      <c r="A2" s="215" t="s">
        <v>84</v>
      </c>
      <c r="B2" s="216"/>
      <c r="C2" s="216"/>
      <c r="D2" s="216"/>
    </row>
    <row r="3" s="213" customFormat="1" ht="25" customHeight="1" spans="2:4">
      <c r="B3" s="217"/>
      <c r="C3" s="217"/>
      <c r="D3" s="218" t="s">
        <v>57</v>
      </c>
    </row>
    <row r="4" s="213" customFormat="1" ht="25" customHeight="1" spans="1:4">
      <c r="A4" s="219" t="s">
        <v>6</v>
      </c>
      <c r="B4" s="220"/>
      <c r="C4" s="220"/>
      <c r="D4" s="221"/>
    </row>
    <row r="5" s="213" customFormat="1" ht="34.15" customHeight="1" spans="1:4">
      <c r="A5" s="222" t="s">
        <v>58</v>
      </c>
      <c r="B5" s="222" t="s">
        <v>59</v>
      </c>
      <c r="C5" s="222" t="s">
        <v>9</v>
      </c>
      <c r="D5" s="222" t="s">
        <v>61</v>
      </c>
    </row>
    <row r="6" customFormat="1" ht="19.9" customHeight="1" spans="1:4">
      <c r="A6" s="223">
        <v>201</v>
      </c>
      <c r="B6" s="224" t="s">
        <v>1075</v>
      </c>
      <c r="C6" s="225" t="s">
        <v>1076</v>
      </c>
      <c r="D6" s="226"/>
    </row>
    <row r="7" customFormat="1" ht="19.9" customHeight="1" spans="1:4">
      <c r="A7" s="227">
        <v>20101</v>
      </c>
      <c r="B7" s="228" t="s">
        <v>1137</v>
      </c>
      <c r="C7" s="229" t="s">
        <v>1138</v>
      </c>
      <c r="D7" s="230"/>
    </row>
    <row r="8" s="213" customFormat="1" ht="19.9" customHeight="1" spans="1:4">
      <c r="A8" s="231">
        <v>2010101</v>
      </c>
      <c r="B8" s="232" t="s">
        <v>1139</v>
      </c>
      <c r="C8" s="233" t="s">
        <v>1140</v>
      </c>
      <c r="D8" s="234"/>
    </row>
    <row r="9" s="213" customFormat="1" ht="19.9" customHeight="1" spans="1:4">
      <c r="A9" s="231">
        <v>2010104</v>
      </c>
      <c r="B9" s="232" t="s">
        <v>1141</v>
      </c>
      <c r="C9" s="233" t="s">
        <v>1142</v>
      </c>
      <c r="D9" s="234"/>
    </row>
    <row r="10" s="213" customFormat="1" ht="19.9" customHeight="1" spans="1:4">
      <c r="A10" s="231">
        <v>2010105</v>
      </c>
      <c r="B10" s="232" t="s">
        <v>1143</v>
      </c>
      <c r="C10" s="233" t="s">
        <v>1144</v>
      </c>
      <c r="D10" s="234"/>
    </row>
    <row r="11" s="213" customFormat="1" ht="19.9" customHeight="1" spans="1:4">
      <c r="A11" s="231">
        <v>2010106</v>
      </c>
      <c r="B11" s="232" t="s">
        <v>1145</v>
      </c>
      <c r="C11" s="233" t="s">
        <v>1146</v>
      </c>
      <c r="D11" s="234"/>
    </row>
    <row r="12" s="213" customFormat="1" ht="19.9" customHeight="1" spans="1:4">
      <c r="A12" s="231">
        <v>2010107</v>
      </c>
      <c r="B12" s="232" t="s">
        <v>1147</v>
      </c>
      <c r="C12" s="233" t="s">
        <v>1148</v>
      </c>
      <c r="D12" s="234"/>
    </row>
    <row r="13" s="213" customFormat="1" ht="19.9" customHeight="1" spans="1:4">
      <c r="A13" s="231">
        <v>2010108</v>
      </c>
      <c r="B13" s="232" t="s">
        <v>1149</v>
      </c>
      <c r="C13" s="233" t="s">
        <v>1150</v>
      </c>
      <c r="D13" s="234"/>
    </row>
    <row r="14" s="213" customFormat="1" ht="19.9" customHeight="1" spans="1:4">
      <c r="A14" s="231">
        <v>2010199</v>
      </c>
      <c r="B14" s="232" t="s">
        <v>1151</v>
      </c>
      <c r="C14" s="233" t="s">
        <v>1152</v>
      </c>
      <c r="D14" s="234"/>
    </row>
    <row r="15" customFormat="1" ht="19.9" customHeight="1" spans="1:4">
      <c r="A15" s="227">
        <v>20102</v>
      </c>
      <c r="B15" s="228" t="s">
        <v>1153</v>
      </c>
      <c r="C15" s="229" t="s">
        <v>1154</v>
      </c>
      <c r="D15" s="230"/>
    </row>
    <row r="16" s="213" customFormat="1" ht="19.9" customHeight="1" spans="1:4">
      <c r="A16" s="231">
        <v>2010201</v>
      </c>
      <c r="B16" s="232" t="s">
        <v>1139</v>
      </c>
      <c r="C16" s="233" t="s">
        <v>1155</v>
      </c>
      <c r="D16" s="234"/>
    </row>
    <row r="17" s="213" customFormat="1" ht="19.9" customHeight="1" spans="1:4">
      <c r="A17" s="231">
        <v>2010204</v>
      </c>
      <c r="B17" s="232" t="s">
        <v>1156</v>
      </c>
      <c r="C17" s="233" t="s">
        <v>1157</v>
      </c>
      <c r="D17" s="234"/>
    </row>
    <row r="18" s="213" customFormat="1" ht="19.9" customHeight="1" spans="1:4">
      <c r="A18" s="231">
        <v>2010205</v>
      </c>
      <c r="B18" s="232" t="s">
        <v>1158</v>
      </c>
      <c r="C18" s="233" t="s">
        <v>1159</v>
      </c>
      <c r="D18" s="234"/>
    </row>
    <row r="19" s="213" customFormat="1" ht="19.9" customHeight="1" spans="1:4">
      <c r="A19" s="231">
        <v>2010299</v>
      </c>
      <c r="B19" s="232" t="s">
        <v>1160</v>
      </c>
      <c r="C19" s="233" t="s">
        <v>1161</v>
      </c>
      <c r="D19" s="234"/>
    </row>
    <row r="20" customFormat="1" ht="19.9" customHeight="1" spans="1:4">
      <c r="A20" s="227">
        <v>20103</v>
      </c>
      <c r="B20" s="228" t="s">
        <v>1162</v>
      </c>
      <c r="C20" s="229" t="s">
        <v>1163</v>
      </c>
      <c r="D20" s="230"/>
    </row>
    <row r="21" s="213" customFormat="1" ht="19.9" customHeight="1" spans="1:4">
      <c r="A21" s="231">
        <v>2010301</v>
      </c>
      <c r="B21" s="232" t="s">
        <v>1139</v>
      </c>
      <c r="C21" s="233" t="s">
        <v>1164</v>
      </c>
      <c r="D21" s="234"/>
    </row>
    <row r="22" s="213" customFormat="1" ht="19.9" customHeight="1" spans="1:4">
      <c r="A22" s="231">
        <v>2010303</v>
      </c>
      <c r="B22" s="232" t="s">
        <v>1165</v>
      </c>
      <c r="C22" s="233" t="s">
        <v>1166</v>
      </c>
      <c r="D22" s="234"/>
    </row>
    <row r="23" s="213" customFormat="1" ht="19.9" customHeight="1" spans="1:4">
      <c r="A23" s="231">
        <v>2010305</v>
      </c>
      <c r="B23" s="232" t="s">
        <v>1167</v>
      </c>
      <c r="C23" s="233" t="s">
        <v>1168</v>
      </c>
      <c r="D23" s="234"/>
    </row>
    <row r="24" s="213" customFormat="1" ht="19.9" customHeight="1" spans="1:4">
      <c r="A24" s="231">
        <v>2010399</v>
      </c>
      <c r="B24" s="232" t="s">
        <v>1169</v>
      </c>
      <c r="C24" s="233" t="s">
        <v>1170</v>
      </c>
      <c r="D24" s="234"/>
    </row>
    <row r="25" customFormat="1" ht="19.9" customHeight="1" spans="1:4">
      <c r="A25" s="227">
        <v>20104</v>
      </c>
      <c r="B25" s="228" t="s">
        <v>1171</v>
      </c>
      <c r="C25" s="229" t="s">
        <v>1172</v>
      </c>
      <c r="D25" s="230"/>
    </row>
    <row r="26" s="213" customFormat="1" ht="19.9" customHeight="1" spans="1:4">
      <c r="A26" s="231">
        <v>2010401</v>
      </c>
      <c r="B26" s="232" t="s">
        <v>1139</v>
      </c>
      <c r="C26" s="233" t="s">
        <v>1173</v>
      </c>
      <c r="D26" s="234"/>
    </row>
    <row r="27" s="213" customFormat="1" ht="19.9" customHeight="1" spans="1:4">
      <c r="A27" s="231">
        <v>2010408</v>
      </c>
      <c r="B27" s="232" t="s">
        <v>1174</v>
      </c>
      <c r="C27" s="233" t="s">
        <v>1175</v>
      </c>
      <c r="D27" s="234"/>
    </row>
    <row r="28" s="213" customFormat="1" ht="19.9" customHeight="1" spans="1:4">
      <c r="A28" s="231">
        <v>2010499</v>
      </c>
      <c r="B28" s="232" t="s">
        <v>1176</v>
      </c>
      <c r="C28" s="233" t="s">
        <v>1177</v>
      </c>
      <c r="D28" s="234"/>
    </row>
    <row r="29" customFormat="1" ht="19.9" customHeight="1" spans="1:4">
      <c r="A29" s="227">
        <v>20105</v>
      </c>
      <c r="B29" s="228" t="s">
        <v>1178</v>
      </c>
      <c r="C29" s="229" t="s">
        <v>1179</v>
      </c>
      <c r="D29" s="230"/>
    </row>
    <row r="30" s="213" customFormat="1" ht="19.9" customHeight="1" spans="1:4">
      <c r="A30" s="231">
        <v>2010501</v>
      </c>
      <c r="B30" s="232" t="s">
        <v>1139</v>
      </c>
      <c r="C30" s="233" t="s">
        <v>1180</v>
      </c>
      <c r="D30" s="234"/>
    </row>
    <row r="31" s="213" customFormat="1" ht="19.9" customHeight="1" spans="1:4">
      <c r="A31" s="231">
        <v>2010505</v>
      </c>
      <c r="B31" s="232" t="s">
        <v>1181</v>
      </c>
      <c r="C31" s="233" t="s">
        <v>1182</v>
      </c>
      <c r="D31" s="234"/>
    </row>
    <row r="32" s="213" customFormat="1" ht="19.9" customHeight="1" spans="1:4">
      <c r="A32" s="231">
        <v>2010506</v>
      </c>
      <c r="B32" s="232" t="s">
        <v>1183</v>
      </c>
      <c r="C32" s="233">
        <v>0</v>
      </c>
      <c r="D32" s="234"/>
    </row>
    <row r="33" s="213" customFormat="1" ht="19.9" customHeight="1" spans="1:4">
      <c r="A33" s="231">
        <v>2010507</v>
      </c>
      <c r="B33" s="232" t="s">
        <v>1184</v>
      </c>
      <c r="C33" s="233" t="s">
        <v>1185</v>
      </c>
      <c r="D33" s="234"/>
    </row>
    <row r="34" s="213" customFormat="1" ht="19.9" customHeight="1" spans="1:4">
      <c r="A34" s="231">
        <v>2010508</v>
      </c>
      <c r="B34" s="232" t="s">
        <v>1186</v>
      </c>
      <c r="C34" s="233" t="s">
        <v>1187</v>
      </c>
      <c r="D34" s="234"/>
    </row>
    <row r="35" s="213" customFormat="1" ht="19.9" customHeight="1" spans="1:4">
      <c r="A35" s="231">
        <v>2010599</v>
      </c>
      <c r="B35" s="232" t="s">
        <v>1188</v>
      </c>
      <c r="C35" s="233">
        <v>0</v>
      </c>
      <c r="D35" s="234"/>
    </row>
    <row r="36" customFormat="1" ht="19.9" customHeight="1" spans="1:4">
      <c r="A36" s="227">
        <v>20106</v>
      </c>
      <c r="B36" s="228" t="s">
        <v>1189</v>
      </c>
      <c r="C36" s="229" t="s">
        <v>1190</v>
      </c>
      <c r="D36" s="230"/>
    </row>
    <row r="37" s="213" customFormat="1" ht="19.9" customHeight="1" spans="1:4">
      <c r="A37" s="231">
        <v>2010601</v>
      </c>
      <c r="B37" s="232" t="s">
        <v>1139</v>
      </c>
      <c r="C37" s="233" t="s">
        <v>1191</v>
      </c>
      <c r="D37" s="234"/>
    </row>
    <row r="38" s="213" customFormat="1" ht="19.9" customHeight="1" spans="1:4">
      <c r="A38" s="231">
        <v>2010607</v>
      </c>
      <c r="B38" s="232" t="s">
        <v>1192</v>
      </c>
      <c r="C38" s="233">
        <v>0</v>
      </c>
      <c r="D38" s="234"/>
    </row>
    <row r="39" s="213" customFormat="1" ht="19.9" customHeight="1" spans="1:4">
      <c r="A39" s="231">
        <v>2010608</v>
      </c>
      <c r="B39" s="232" t="s">
        <v>1193</v>
      </c>
      <c r="C39" s="233" t="s">
        <v>1194</v>
      </c>
      <c r="D39" s="234"/>
    </row>
    <row r="40" s="213" customFormat="1" ht="19.9" customHeight="1" spans="1:4">
      <c r="A40" s="231">
        <v>2010699</v>
      </c>
      <c r="B40" s="232" t="s">
        <v>1195</v>
      </c>
      <c r="C40" s="233" t="s">
        <v>1196</v>
      </c>
      <c r="D40" s="234"/>
    </row>
    <row r="41" customFormat="1" ht="19.9" customHeight="1" spans="1:4">
      <c r="A41" s="227">
        <v>20107</v>
      </c>
      <c r="B41" s="228" t="s">
        <v>1197</v>
      </c>
      <c r="C41" s="229" t="s">
        <v>1198</v>
      </c>
      <c r="D41" s="230"/>
    </row>
    <row r="42" s="213" customFormat="1" ht="19.9" customHeight="1" spans="1:4">
      <c r="A42" s="231">
        <v>2010799</v>
      </c>
      <c r="B42" s="232" t="s">
        <v>1199</v>
      </c>
      <c r="C42" s="233" t="s">
        <v>1198</v>
      </c>
      <c r="D42" s="234"/>
    </row>
    <row r="43" customFormat="1" ht="19.9" customHeight="1" spans="1:4">
      <c r="A43" s="227">
        <v>20108</v>
      </c>
      <c r="B43" s="228" t="s">
        <v>1200</v>
      </c>
      <c r="C43" s="229" t="s">
        <v>1201</v>
      </c>
      <c r="D43" s="230"/>
    </row>
    <row r="44" s="213" customFormat="1" ht="19.9" customHeight="1" spans="1:4">
      <c r="A44" s="231">
        <v>2010801</v>
      </c>
      <c r="B44" s="232" t="s">
        <v>1139</v>
      </c>
      <c r="C44" s="233" t="s">
        <v>1202</v>
      </c>
      <c r="D44" s="234"/>
    </row>
    <row r="45" s="213" customFormat="1" ht="19.9" customHeight="1" spans="1:4">
      <c r="A45" s="231">
        <v>2010804</v>
      </c>
      <c r="B45" s="232" t="s">
        <v>1203</v>
      </c>
      <c r="C45" s="233" t="s">
        <v>1204</v>
      </c>
      <c r="D45" s="234"/>
    </row>
    <row r="46" s="213" customFormat="1" ht="19.9" customHeight="1" spans="1:4">
      <c r="A46" s="231">
        <v>2010806</v>
      </c>
      <c r="B46" s="232" t="s">
        <v>1192</v>
      </c>
      <c r="C46" s="233" t="s">
        <v>1205</v>
      </c>
      <c r="D46" s="234"/>
    </row>
    <row r="47" s="213" customFormat="1" ht="19.9" customHeight="1" spans="1:4">
      <c r="A47" s="231">
        <v>2010899</v>
      </c>
      <c r="B47" s="232" t="s">
        <v>1206</v>
      </c>
      <c r="C47" s="233" t="s">
        <v>1207</v>
      </c>
      <c r="D47" s="234"/>
    </row>
    <row r="48" customFormat="1" ht="19.9" customHeight="1" spans="1:4">
      <c r="A48" s="227">
        <v>20111</v>
      </c>
      <c r="B48" s="228" t="s">
        <v>1208</v>
      </c>
      <c r="C48" s="229" t="s">
        <v>1209</v>
      </c>
      <c r="D48" s="230"/>
    </row>
    <row r="49" s="213" customFormat="1" ht="19.9" customHeight="1" spans="1:4">
      <c r="A49" s="231">
        <v>2011101</v>
      </c>
      <c r="B49" s="232" t="s">
        <v>1139</v>
      </c>
      <c r="C49" s="233" t="s">
        <v>1210</v>
      </c>
      <c r="D49" s="234"/>
    </row>
    <row r="50" s="213" customFormat="1" ht="19.9" customHeight="1" spans="1:4">
      <c r="A50" s="231">
        <v>2011104</v>
      </c>
      <c r="B50" s="232" t="s">
        <v>1211</v>
      </c>
      <c r="C50" s="233" t="s">
        <v>1212</v>
      </c>
      <c r="D50" s="234"/>
    </row>
    <row r="51" s="213" customFormat="1" ht="19.9" customHeight="1" spans="1:4">
      <c r="A51" s="231">
        <v>2011106</v>
      </c>
      <c r="B51" s="232" t="s">
        <v>1213</v>
      </c>
      <c r="C51" s="233" t="s">
        <v>1214</v>
      </c>
      <c r="D51" s="234"/>
    </row>
    <row r="52" s="213" customFormat="1" ht="19.9" customHeight="1" spans="1:4">
      <c r="A52" s="231">
        <v>2011199</v>
      </c>
      <c r="B52" s="232" t="s">
        <v>1215</v>
      </c>
      <c r="C52" s="233" t="s">
        <v>1216</v>
      </c>
      <c r="D52" s="234"/>
    </row>
    <row r="53" customFormat="1" ht="19.9" customHeight="1" spans="1:4">
      <c r="A53" s="227">
        <v>20113</v>
      </c>
      <c r="B53" s="228" t="s">
        <v>1217</v>
      </c>
      <c r="C53" s="229" t="s">
        <v>1218</v>
      </c>
      <c r="D53" s="230"/>
    </row>
    <row r="54" s="213" customFormat="1" ht="19.9" customHeight="1" spans="1:4">
      <c r="A54" s="231">
        <v>2011301</v>
      </c>
      <c r="B54" s="232" t="s">
        <v>1139</v>
      </c>
      <c r="C54" s="233" t="s">
        <v>1219</v>
      </c>
      <c r="D54" s="234"/>
    </row>
    <row r="55" s="213" customFormat="1" ht="19.9" customHeight="1" spans="1:4">
      <c r="A55" s="231">
        <v>2011308</v>
      </c>
      <c r="B55" s="232" t="s">
        <v>1220</v>
      </c>
      <c r="C55" s="233" t="s">
        <v>1221</v>
      </c>
      <c r="D55" s="234"/>
    </row>
    <row r="56" s="213" customFormat="1" ht="19.9" customHeight="1" spans="1:4">
      <c r="A56" s="231">
        <v>2011350</v>
      </c>
      <c r="B56" s="232" t="s">
        <v>1222</v>
      </c>
      <c r="C56" s="233" t="s">
        <v>1223</v>
      </c>
      <c r="D56" s="234"/>
    </row>
    <row r="57" s="213" customFormat="1" ht="19.9" customHeight="1" spans="1:4">
      <c r="A57" s="231">
        <v>2011399</v>
      </c>
      <c r="B57" s="232" t="s">
        <v>1224</v>
      </c>
      <c r="C57" s="233" t="s">
        <v>1225</v>
      </c>
      <c r="D57" s="234"/>
    </row>
    <row r="58" customFormat="1" ht="19.9" customHeight="1" spans="1:4">
      <c r="A58" s="227">
        <v>20114</v>
      </c>
      <c r="B58" s="228" t="s">
        <v>1226</v>
      </c>
      <c r="C58" s="229" t="s">
        <v>1227</v>
      </c>
      <c r="D58" s="230"/>
    </row>
    <row r="59" s="213" customFormat="1" ht="19.9" customHeight="1" spans="1:4">
      <c r="A59" s="231">
        <v>2011499</v>
      </c>
      <c r="B59" s="232" t="s">
        <v>1228</v>
      </c>
      <c r="C59" s="233" t="s">
        <v>1227</v>
      </c>
      <c r="D59" s="234"/>
    </row>
    <row r="60" customFormat="1" ht="19.9" customHeight="1" spans="1:4">
      <c r="A60" s="227">
        <v>20123</v>
      </c>
      <c r="B60" s="228" t="s">
        <v>1229</v>
      </c>
      <c r="C60" s="229" t="s">
        <v>1230</v>
      </c>
      <c r="D60" s="230"/>
    </row>
    <row r="61" s="213" customFormat="1" ht="19.9" customHeight="1" spans="1:4">
      <c r="A61" s="231">
        <v>2012301</v>
      </c>
      <c r="B61" s="232" t="s">
        <v>1139</v>
      </c>
      <c r="C61" s="233" t="s">
        <v>1231</v>
      </c>
      <c r="D61" s="234"/>
    </row>
    <row r="62" s="213" customFormat="1" ht="19.9" customHeight="1" spans="1:4">
      <c r="A62" s="231">
        <v>2012399</v>
      </c>
      <c r="B62" s="232" t="s">
        <v>1232</v>
      </c>
      <c r="C62" s="233" t="s">
        <v>1233</v>
      </c>
      <c r="D62" s="234"/>
    </row>
    <row r="63" customFormat="1" ht="19.9" customHeight="1" spans="1:4">
      <c r="A63" s="227">
        <v>20128</v>
      </c>
      <c r="B63" s="228" t="s">
        <v>1234</v>
      </c>
      <c r="C63" s="229" t="s">
        <v>1235</v>
      </c>
      <c r="D63" s="230"/>
    </row>
    <row r="64" s="213" customFormat="1" ht="19.9" customHeight="1" spans="1:4">
      <c r="A64" s="231">
        <v>2012801</v>
      </c>
      <c r="B64" s="232" t="s">
        <v>1139</v>
      </c>
      <c r="C64" s="233" t="s">
        <v>1236</v>
      </c>
      <c r="D64" s="234"/>
    </row>
    <row r="65" s="213" customFormat="1" ht="19.9" customHeight="1" spans="1:4">
      <c r="A65" s="231">
        <v>2012899</v>
      </c>
      <c r="B65" s="232" t="s">
        <v>1237</v>
      </c>
      <c r="C65" s="233" t="s">
        <v>1238</v>
      </c>
      <c r="D65" s="234"/>
    </row>
    <row r="66" customFormat="1" ht="19.9" customHeight="1" spans="1:4">
      <c r="A66" s="227">
        <v>20129</v>
      </c>
      <c r="B66" s="228" t="s">
        <v>1239</v>
      </c>
      <c r="C66" s="229" t="s">
        <v>1240</v>
      </c>
      <c r="D66" s="230"/>
    </row>
    <row r="67" s="213" customFormat="1" ht="19.9" customHeight="1" spans="1:4">
      <c r="A67" s="231">
        <v>2012901</v>
      </c>
      <c r="B67" s="232" t="s">
        <v>1139</v>
      </c>
      <c r="C67" s="233" t="s">
        <v>1241</v>
      </c>
      <c r="D67" s="234"/>
    </row>
    <row r="68" s="213" customFormat="1" ht="19.9" customHeight="1" spans="1:4">
      <c r="A68" s="231">
        <v>2012906</v>
      </c>
      <c r="B68" s="232" t="s">
        <v>1242</v>
      </c>
      <c r="C68" s="233" t="s">
        <v>1243</v>
      </c>
      <c r="D68" s="234"/>
    </row>
    <row r="69" s="213" customFormat="1" ht="19.9" customHeight="1" spans="1:4">
      <c r="A69" s="231">
        <v>2012999</v>
      </c>
      <c r="B69" s="232" t="s">
        <v>1244</v>
      </c>
      <c r="C69" s="233" t="s">
        <v>1245</v>
      </c>
      <c r="D69" s="234"/>
    </row>
    <row r="70" customFormat="1" ht="19.9" customHeight="1" spans="1:4">
      <c r="A70" s="227">
        <v>20131</v>
      </c>
      <c r="B70" s="228" t="s">
        <v>1246</v>
      </c>
      <c r="C70" s="229" t="s">
        <v>1247</v>
      </c>
      <c r="D70" s="230"/>
    </row>
    <row r="71" s="213" customFormat="1" ht="19.9" customHeight="1" spans="1:4">
      <c r="A71" s="231">
        <v>2013101</v>
      </c>
      <c r="B71" s="232" t="s">
        <v>1139</v>
      </c>
      <c r="C71" s="233" t="s">
        <v>1248</v>
      </c>
      <c r="D71" s="234"/>
    </row>
    <row r="72" s="213" customFormat="1" ht="19.9" customHeight="1" spans="1:4">
      <c r="A72" s="231">
        <v>2013105</v>
      </c>
      <c r="B72" s="232" t="s">
        <v>1249</v>
      </c>
      <c r="C72" s="233" t="s">
        <v>1250</v>
      </c>
      <c r="D72" s="234"/>
    </row>
    <row r="73" s="213" customFormat="1" ht="19.9" customHeight="1" spans="1:4">
      <c r="A73" s="231">
        <v>2013199</v>
      </c>
      <c r="B73" s="232" t="s">
        <v>1251</v>
      </c>
      <c r="C73" s="233" t="s">
        <v>1252</v>
      </c>
      <c r="D73" s="234"/>
    </row>
    <row r="74" customFormat="1" ht="19.9" customHeight="1" spans="1:4">
      <c r="A74" s="227">
        <v>20132</v>
      </c>
      <c r="B74" s="228" t="s">
        <v>1253</v>
      </c>
      <c r="C74" s="229" t="s">
        <v>1254</v>
      </c>
      <c r="D74" s="230"/>
    </row>
    <row r="75" s="213" customFormat="1" ht="19.9" customHeight="1" spans="1:4">
      <c r="A75" s="231">
        <v>2013201</v>
      </c>
      <c r="B75" s="232" t="s">
        <v>1139</v>
      </c>
      <c r="C75" s="233" t="s">
        <v>1255</v>
      </c>
      <c r="D75" s="234"/>
    </row>
    <row r="76" s="213" customFormat="1" ht="19.9" customHeight="1" spans="1:4">
      <c r="A76" s="231">
        <v>2013299</v>
      </c>
      <c r="B76" s="232" t="s">
        <v>1256</v>
      </c>
      <c r="C76" s="233" t="s">
        <v>1257</v>
      </c>
      <c r="D76" s="234"/>
    </row>
    <row r="77" customFormat="1" ht="19.9" customHeight="1" spans="1:4">
      <c r="A77" s="227">
        <v>20133</v>
      </c>
      <c r="B77" s="228" t="s">
        <v>1258</v>
      </c>
      <c r="C77" s="229" t="s">
        <v>1259</v>
      </c>
      <c r="D77" s="230"/>
    </row>
    <row r="78" s="213" customFormat="1" ht="19.9" customHeight="1" spans="1:4">
      <c r="A78" s="231">
        <v>2013301</v>
      </c>
      <c r="B78" s="232" t="s">
        <v>1139</v>
      </c>
      <c r="C78" s="233" t="s">
        <v>1260</v>
      </c>
      <c r="D78" s="234"/>
    </row>
    <row r="79" s="213" customFormat="1" ht="19.9" customHeight="1" spans="1:4">
      <c r="A79" s="231">
        <v>2013304</v>
      </c>
      <c r="B79" s="232" t="s">
        <v>1261</v>
      </c>
      <c r="C79" s="233" t="s">
        <v>1262</v>
      </c>
      <c r="D79" s="234"/>
    </row>
    <row r="80" s="213" customFormat="1" ht="19.9" customHeight="1" spans="1:4">
      <c r="A80" s="231">
        <v>2013399</v>
      </c>
      <c r="B80" s="232" t="s">
        <v>1263</v>
      </c>
      <c r="C80" s="233" t="s">
        <v>1264</v>
      </c>
      <c r="D80" s="234"/>
    </row>
    <row r="81" customFormat="1" ht="19.9" customHeight="1" spans="1:4">
      <c r="A81" s="227">
        <v>20134</v>
      </c>
      <c r="B81" s="228" t="s">
        <v>1265</v>
      </c>
      <c r="C81" s="229" t="s">
        <v>1266</v>
      </c>
      <c r="D81" s="230"/>
    </row>
    <row r="82" s="213" customFormat="1" ht="19.9" customHeight="1" spans="1:4">
      <c r="A82" s="231">
        <v>2013401</v>
      </c>
      <c r="B82" s="232" t="s">
        <v>1139</v>
      </c>
      <c r="C82" s="233" t="s">
        <v>1267</v>
      </c>
      <c r="D82" s="234"/>
    </row>
    <row r="83" s="213" customFormat="1" ht="19.9" customHeight="1" spans="1:4">
      <c r="A83" s="231">
        <v>2013404</v>
      </c>
      <c r="B83" s="232" t="s">
        <v>1268</v>
      </c>
      <c r="C83" s="233" t="s">
        <v>1269</v>
      </c>
      <c r="D83" s="234"/>
    </row>
    <row r="84" s="213" customFormat="1" ht="19.9" customHeight="1" spans="1:4">
      <c r="A84" s="231">
        <v>2013499</v>
      </c>
      <c r="B84" s="232" t="s">
        <v>1270</v>
      </c>
      <c r="C84" s="233" t="s">
        <v>1271</v>
      </c>
      <c r="D84" s="234"/>
    </row>
    <row r="85" customFormat="1" ht="19.9" customHeight="1" spans="1:4">
      <c r="A85" s="227">
        <v>20136</v>
      </c>
      <c r="B85" s="228" t="s">
        <v>1272</v>
      </c>
      <c r="C85" s="229" t="s">
        <v>1273</v>
      </c>
      <c r="D85" s="230"/>
    </row>
    <row r="86" s="213" customFormat="1" ht="19.9" customHeight="1" spans="1:4">
      <c r="A86" s="231">
        <v>2013601</v>
      </c>
      <c r="B86" s="232" t="s">
        <v>1139</v>
      </c>
      <c r="C86" s="233" t="s">
        <v>1274</v>
      </c>
      <c r="D86" s="234"/>
    </row>
    <row r="87" s="213" customFormat="1" ht="19.9" customHeight="1" spans="1:4">
      <c r="A87" s="231">
        <v>2013699</v>
      </c>
      <c r="B87" s="232" t="s">
        <v>1272</v>
      </c>
      <c r="C87" s="233" t="s">
        <v>1275</v>
      </c>
      <c r="D87" s="234"/>
    </row>
    <row r="88" customFormat="1" ht="19.9" customHeight="1" spans="1:4">
      <c r="A88" s="227">
        <v>20137</v>
      </c>
      <c r="B88" s="228" t="s">
        <v>1276</v>
      </c>
      <c r="C88" s="229" t="s">
        <v>1277</v>
      </c>
      <c r="D88" s="230"/>
    </row>
    <row r="89" s="213" customFormat="1" ht="19.9" customHeight="1" spans="1:4">
      <c r="A89" s="231">
        <v>2013701</v>
      </c>
      <c r="B89" s="232" t="s">
        <v>1139</v>
      </c>
      <c r="C89" s="233" t="s">
        <v>1278</v>
      </c>
      <c r="D89" s="234"/>
    </row>
    <row r="90" s="213" customFormat="1" ht="19.9" customHeight="1" spans="1:4">
      <c r="A90" s="231">
        <v>2013704</v>
      </c>
      <c r="B90" s="232" t="s">
        <v>1279</v>
      </c>
      <c r="C90" s="233" t="s">
        <v>1280</v>
      </c>
      <c r="D90" s="234"/>
    </row>
    <row r="91" s="213" customFormat="1" ht="19.9" customHeight="1" spans="1:4">
      <c r="A91" s="231">
        <v>2013799</v>
      </c>
      <c r="B91" s="232" t="s">
        <v>1281</v>
      </c>
      <c r="C91" s="233" t="s">
        <v>1282</v>
      </c>
      <c r="D91" s="234"/>
    </row>
    <row r="92" customFormat="1" ht="19.9" customHeight="1" spans="1:4">
      <c r="A92" s="227">
        <v>20138</v>
      </c>
      <c r="B92" s="228" t="s">
        <v>1283</v>
      </c>
      <c r="C92" s="229" t="s">
        <v>1284</v>
      </c>
      <c r="D92" s="230"/>
    </row>
    <row r="93" s="213" customFormat="1" ht="19.9" customHeight="1" spans="1:4">
      <c r="A93" s="231">
        <v>2013801</v>
      </c>
      <c r="B93" s="232" t="s">
        <v>1139</v>
      </c>
      <c r="C93" s="233" t="s">
        <v>1285</v>
      </c>
      <c r="D93" s="234"/>
    </row>
    <row r="94" s="213" customFormat="1" ht="19.9" customHeight="1" spans="1:4">
      <c r="A94" s="231">
        <v>2013802</v>
      </c>
      <c r="B94" s="232" t="s">
        <v>1286</v>
      </c>
      <c r="C94" s="233">
        <v>0</v>
      </c>
      <c r="D94" s="234"/>
    </row>
    <row r="95" s="213" customFormat="1" ht="19.9" customHeight="1" spans="1:4">
      <c r="A95" s="231">
        <v>2013804</v>
      </c>
      <c r="B95" s="232" t="s">
        <v>1287</v>
      </c>
      <c r="C95" s="233" t="s">
        <v>1288</v>
      </c>
      <c r="D95" s="234"/>
    </row>
    <row r="96" s="213" customFormat="1" ht="19.9" customHeight="1" spans="1:4">
      <c r="A96" s="231">
        <v>2013805</v>
      </c>
      <c r="B96" s="232" t="s">
        <v>1289</v>
      </c>
      <c r="C96" s="233" t="s">
        <v>1290</v>
      </c>
      <c r="D96" s="234"/>
    </row>
    <row r="97" s="213" customFormat="1" ht="19.9" customHeight="1" spans="1:4">
      <c r="A97" s="231">
        <v>2013810</v>
      </c>
      <c r="B97" s="232" t="s">
        <v>1291</v>
      </c>
      <c r="C97" s="233">
        <v>0</v>
      </c>
      <c r="D97" s="234"/>
    </row>
    <row r="98" s="213" customFormat="1" ht="19.9" customHeight="1" spans="1:4">
      <c r="A98" s="231">
        <v>2013812</v>
      </c>
      <c r="B98" s="232" t="s">
        <v>1292</v>
      </c>
      <c r="C98" s="233" t="s">
        <v>1293</v>
      </c>
      <c r="D98" s="234"/>
    </row>
    <row r="99" s="213" customFormat="1" ht="19.9" customHeight="1" spans="1:4">
      <c r="A99" s="231">
        <v>2013813</v>
      </c>
      <c r="B99" s="232" t="s">
        <v>1294</v>
      </c>
      <c r="C99" s="233">
        <v>0</v>
      </c>
      <c r="D99" s="234"/>
    </row>
    <row r="100" s="213" customFormat="1" ht="19.9" customHeight="1" spans="1:4">
      <c r="A100" s="231">
        <v>2013815</v>
      </c>
      <c r="B100" s="232" t="s">
        <v>1295</v>
      </c>
      <c r="C100" s="233" t="s">
        <v>1296</v>
      </c>
      <c r="D100" s="234"/>
    </row>
    <row r="101" s="213" customFormat="1" ht="19.9" customHeight="1" spans="1:4">
      <c r="A101" s="231">
        <v>2013816</v>
      </c>
      <c r="B101" s="232" t="s">
        <v>1297</v>
      </c>
      <c r="C101" s="233" t="s">
        <v>1298</v>
      </c>
      <c r="D101" s="234"/>
    </row>
    <row r="102" s="213" customFormat="1" ht="19.9" customHeight="1" spans="1:4">
      <c r="A102" s="231">
        <v>2013899</v>
      </c>
      <c r="B102" s="232" t="s">
        <v>1299</v>
      </c>
      <c r="C102" s="233" t="s">
        <v>1300</v>
      </c>
      <c r="D102" s="234"/>
    </row>
    <row r="103" customFormat="1" ht="19.9" customHeight="1" spans="1:4">
      <c r="A103" s="227">
        <v>20140</v>
      </c>
      <c r="B103" s="228" t="s">
        <v>1301</v>
      </c>
      <c r="C103" s="229" t="s">
        <v>1302</v>
      </c>
      <c r="D103" s="230"/>
    </row>
    <row r="104" s="213" customFormat="1" ht="19.9" customHeight="1" spans="1:4">
      <c r="A104" s="231">
        <v>2014001</v>
      </c>
      <c r="B104" s="232" t="s">
        <v>1139</v>
      </c>
      <c r="C104" s="233" t="s">
        <v>1303</v>
      </c>
      <c r="D104" s="234"/>
    </row>
    <row r="105" s="213" customFormat="1" ht="19.9" customHeight="1" spans="1:4">
      <c r="A105" s="231">
        <v>2014004</v>
      </c>
      <c r="B105" s="232" t="s">
        <v>1304</v>
      </c>
      <c r="C105" s="233" t="s">
        <v>1305</v>
      </c>
      <c r="D105" s="234"/>
    </row>
    <row r="106" customFormat="1" ht="19.9" customHeight="1" spans="1:4">
      <c r="A106" s="227">
        <v>20199</v>
      </c>
      <c r="B106" s="228" t="s">
        <v>1306</v>
      </c>
      <c r="C106" s="229">
        <v>0</v>
      </c>
      <c r="D106" s="230"/>
    </row>
    <row r="107" s="213" customFormat="1" ht="19.9" customHeight="1" spans="1:4">
      <c r="A107" s="231">
        <v>2019999</v>
      </c>
      <c r="B107" s="232" t="s">
        <v>1306</v>
      </c>
      <c r="C107" s="233">
        <v>0</v>
      </c>
      <c r="D107" s="234"/>
    </row>
    <row r="108" customFormat="1" ht="19.9" customHeight="1" spans="1:4">
      <c r="A108" s="223">
        <v>203</v>
      </c>
      <c r="B108" s="224" t="s">
        <v>1078</v>
      </c>
      <c r="C108" s="225" t="s">
        <v>1079</v>
      </c>
      <c r="D108" s="226"/>
    </row>
    <row r="109" customFormat="1" ht="19.9" customHeight="1" spans="1:4">
      <c r="A109" s="227">
        <v>20306</v>
      </c>
      <c r="B109" s="228" t="s">
        <v>1307</v>
      </c>
      <c r="C109" s="229" t="s">
        <v>1079</v>
      </c>
      <c r="D109" s="230"/>
    </row>
    <row r="110" s="213" customFormat="1" ht="19.9" customHeight="1" spans="1:4">
      <c r="A110" s="231">
        <v>2030603</v>
      </c>
      <c r="B110" s="232" t="s">
        <v>1308</v>
      </c>
      <c r="C110" s="233" t="s">
        <v>1309</v>
      </c>
      <c r="D110" s="234"/>
    </row>
    <row r="111" s="213" customFormat="1" ht="19.9" customHeight="1" spans="1:4">
      <c r="A111" s="231">
        <v>2030607</v>
      </c>
      <c r="B111" s="232" t="s">
        <v>1310</v>
      </c>
      <c r="C111" s="233" t="s">
        <v>1311</v>
      </c>
      <c r="D111" s="234"/>
    </row>
    <row r="112" customFormat="1" ht="19.9" customHeight="1" spans="1:4">
      <c r="A112" s="223">
        <v>204</v>
      </c>
      <c r="B112" s="224" t="s">
        <v>1081</v>
      </c>
      <c r="C112" s="225" t="s">
        <v>1082</v>
      </c>
      <c r="D112" s="226"/>
    </row>
    <row r="113" customFormat="1" ht="19.9" customHeight="1" spans="1:4">
      <c r="A113" s="227">
        <v>20401</v>
      </c>
      <c r="B113" s="228" t="s">
        <v>1312</v>
      </c>
      <c r="C113" s="229" t="s">
        <v>1313</v>
      </c>
      <c r="D113" s="230"/>
    </row>
    <row r="114" s="213" customFormat="1" ht="19.9" customHeight="1" spans="1:4">
      <c r="A114" s="231">
        <v>2040101</v>
      </c>
      <c r="B114" s="232" t="s">
        <v>1312</v>
      </c>
      <c r="C114" s="233" t="s">
        <v>1313</v>
      </c>
      <c r="D114" s="234"/>
    </row>
    <row r="115" customFormat="1" ht="19.9" customHeight="1" spans="1:4">
      <c r="A115" s="227">
        <v>20402</v>
      </c>
      <c r="B115" s="228" t="s">
        <v>1314</v>
      </c>
      <c r="C115" s="229" t="s">
        <v>1315</v>
      </c>
      <c r="D115" s="230"/>
    </row>
    <row r="116" s="213" customFormat="1" ht="19.9" customHeight="1" spans="1:4">
      <c r="A116" s="231">
        <v>2040201</v>
      </c>
      <c r="B116" s="232" t="s">
        <v>1139</v>
      </c>
      <c r="C116" s="233" t="s">
        <v>1316</v>
      </c>
      <c r="D116" s="234"/>
    </row>
    <row r="117" s="213" customFormat="1" ht="19.9" customHeight="1" spans="1:4">
      <c r="A117" s="231">
        <v>2040219</v>
      </c>
      <c r="B117" s="232" t="s">
        <v>1192</v>
      </c>
      <c r="C117" s="233">
        <v>0</v>
      </c>
      <c r="D117" s="234"/>
    </row>
    <row r="118" s="213" customFormat="1" ht="19.9" customHeight="1" spans="1:4">
      <c r="A118" s="231">
        <v>2040220</v>
      </c>
      <c r="B118" s="232" t="s">
        <v>1317</v>
      </c>
      <c r="C118" s="233" t="s">
        <v>1318</v>
      </c>
      <c r="D118" s="234"/>
    </row>
    <row r="119" s="213" customFormat="1" ht="19.9" customHeight="1" spans="1:4">
      <c r="A119" s="231">
        <v>2040299</v>
      </c>
      <c r="B119" s="232" t="s">
        <v>1319</v>
      </c>
      <c r="C119" s="233" t="s">
        <v>1320</v>
      </c>
      <c r="D119" s="234"/>
    </row>
    <row r="120" customFormat="1" ht="19.9" customHeight="1" spans="1:4">
      <c r="A120" s="227">
        <v>20403</v>
      </c>
      <c r="B120" s="228" t="s">
        <v>1321</v>
      </c>
      <c r="C120" s="229" t="s">
        <v>1322</v>
      </c>
      <c r="D120" s="230"/>
    </row>
    <row r="121" s="213" customFormat="1" ht="19.9" customHeight="1" spans="1:4">
      <c r="A121" s="231">
        <v>2040399</v>
      </c>
      <c r="B121" s="232" t="s">
        <v>1323</v>
      </c>
      <c r="C121" s="233" t="s">
        <v>1322</v>
      </c>
      <c r="D121" s="234"/>
    </row>
    <row r="122" customFormat="1" ht="19.9" customHeight="1" spans="1:4">
      <c r="A122" s="227">
        <v>20404</v>
      </c>
      <c r="B122" s="228" t="s">
        <v>1324</v>
      </c>
      <c r="C122" s="229" t="s">
        <v>1325</v>
      </c>
      <c r="D122" s="230"/>
    </row>
    <row r="123" s="213" customFormat="1" ht="19.9" customHeight="1" spans="1:4">
      <c r="A123" s="231">
        <v>2040401</v>
      </c>
      <c r="B123" s="232" t="s">
        <v>1139</v>
      </c>
      <c r="C123" s="233" t="s">
        <v>1326</v>
      </c>
      <c r="D123" s="234"/>
    </row>
    <row r="124" s="213" customFormat="1" ht="19.9" customHeight="1" spans="1:4">
      <c r="A124" s="231">
        <v>2040499</v>
      </c>
      <c r="B124" s="232" t="s">
        <v>1327</v>
      </c>
      <c r="C124" s="233" t="s">
        <v>1328</v>
      </c>
      <c r="D124" s="234"/>
    </row>
    <row r="125" customFormat="1" ht="19.9" customHeight="1" spans="1:4">
      <c r="A125" s="227">
        <v>20405</v>
      </c>
      <c r="B125" s="228" t="s">
        <v>1329</v>
      </c>
      <c r="C125" s="229" t="s">
        <v>1330</v>
      </c>
      <c r="D125" s="230"/>
    </row>
    <row r="126" s="213" customFormat="1" ht="19.9" customHeight="1" spans="1:4">
      <c r="A126" s="231">
        <v>2040501</v>
      </c>
      <c r="B126" s="232" t="s">
        <v>1139</v>
      </c>
      <c r="C126" s="233" t="s">
        <v>1331</v>
      </c>
      <c r="D126" s="234"/>
    </row>
    <row r="127" s="213" customFormat="1" ht="19.9" customHeight="1" spans="1:4">
      <c r="A127" s="231">
        <v>2040504</v>
      </c>
      <c r="B127" s="232" t="s">
        <v>1332</v>
      </c>
      <c r="C127" s="233">
        <v>0</v>
      </c>
      <c r="D127" s="234"/>
    </row>
    <row r="128" s="213" customFormat="1" ht="19.9" customHeight="1" spans="1:4">
      <c r="A128" s="231">
        <v>2040505</v>
      </c>
      <c r="B128" s="232" t="s">
        <v>1333</v>
      </c>
      <c r="C128" s="233">
        <v>0</v>
      </c>
      <c r="D128" s="234"/>
    </row>
    <row r="129" s="213" customFormat="1" ht="19.9" customHeight="1" spans="1:4">
      <c r="A129" s="231">
        <v>2040599</v>
      </c>
      <c r="B129" s="232" t="s">
        <v>1334</v>
      </c>
      <c r="C129" s="233" t="s">
        <v>1335</v>
      </c>
      <c r="D129" s="234"/>
    </row>
    <row r="130" customFormat="1" ht="19.9" customHeight="1" spans="1:4">
      <c r="A130" s="227">
        <v>20406</v>
      </c>
      <c r="B130" s="228" t="s">
        <v>1336</v>
      </c>
      <c r="C130" s="229" t="s">
        <v>1337</v>
      </c>
      <c r="D130" s="230"/>
    </row>
    <row r="131" s="213" customFormat="1" ht="19.9" customHeight="1" spans="1:4">
      <c r="A131" s="231">
        <v>2040601</v>
      </c>
      <c r="B131" s="232" t="s">
        <v>1139</v>
      </c>
      <c r="C131" s="233" t="s">
        <v>1338</v>
      </c>
      <c r="D131" s="234"/>
    </row>
    <row r="132" s="213" customFormat="1" ht="19.9" customHeight="1" spans="1:4">
      <c r="A132" s="231">
        <v>2040604</v>
      </c>
      <c r="B132" s="232" t="s">
        <v>1339</v>
      </c>
      <c r="C132" s="233" t="s">
        <v>1340</v>
      </c>
      <c r="D132" s="234"/>
    </row>
    <row r="133" s="213" customFormat="1" ht="19.9" customHeight="1" spans="1:4">
      <c r="A133" s="231">
        <v>2040605</v>
      </c>
      <c r="B133" s="232" t="s">
        <v>1341</v>
      </c>
      <c r="C133" s="233" t="s">
        <v>1342</v>
      </c>
      <c r="D133" s="234"/>
    </row>
    <row r="134" s="213" customFormat="1" ht="19.9" customHeight="1" spans="1:4">
      <c r="A134" s="231">
        <v>2040607</v>
      </c>
      <c r="B134" s="232" t="s">
        <v>1343</v>
      </c>
      <c r="C134" s="233" t="s">
        <v>1344</v>
      </c>
      <c r="D134" s="234"/>
    </row>
    <row r="135" s="213" customFormat="1" ht="19.9" customHeight="1" spans="1:4">
      <c r="A135" s="231">
        <v>2040608</v>
      </c>
      <c r="B135" s="232" t="s">
        <v>1345</v>
      </c>
      <c r="C135" s="233" t="s">
        <v>1346</v>
      </c>
      <c r="D135" s="234"/>
    </row>
    <row r="136" s="213" customFormat="1" ht="19.9" customHeight="1" spans="1:4">
      <c r="A136" s="231">
        <v>2040610</v>
      </c>
      <c r="B136" s="232" t="s">
        <v>1347</v>
      </c>
      <c r="C136" s="233" t="s">
        <v>1348</v>
      </c>
      <c r="D136" s="234"/>
    </row>
    <row r="137" s="213" customFormat="1" ht="19.9" customHeight="1" spans="1:4">
      <c r="A137" s="231">
        <v>2040612</v>
      </c>
      <c r="B137" s="232" t="s">
        <v>1349</v>
      </c>
      <c r="C137" s="233" t="s">
        <v>1350</v>
      </c>
      <c r="D137" s="234"/>
    </row>
    <row r="138" s="213" customFormat="1" ht="19.9" customHeight="1" spans="1:4">
      <c r="A138" s="231">
        <v>2040699</v>
      </c>
      <c r="B138" s="232" t="s">
        <v>1351</v>
      </c>
      <c r="C138" s="233" t="s">
        <v>1352</v>
      </c>
      <c r="D138" s="234"/>
    </row>
    <row r="139" customFormat="1" ht="19.9" customHeight="1" spans="1:4">
      <c r="A139" s="223">
        <v>205</v>
      </c>
      <c r="B139" s="224" t="s">
        <v>1084</v>
      </c>
      <c r="C139" s="225" t="s">
        <v>1085</v>
      </c>
      <c r="D139" s="226"/>
    </row>
    <row r="140" customFormat="1" ht="19.9" customHeight="1" spans="1:4">
      <c r="A140" s="227">
        <v>20501</v>
      </c>
      <c r="B140" s="228" t="s">
        <v>1353</v>
      </c>
      <c r="C140" s="229" t="s">
        <v>1354</v>
      </c>
      <c r="D140" s="230"/>
    </row>
    <row r="141" s="213" customFormat="1" ht="19.9" customHeight="1" spans="1:4">
      <c r="A141" s="231">
        <v>2050101</v>
      </c>
      <c r="B141" s="232" t="s">
        <v>1139</v>
      </c>
      <c r="C141" s="233" t="s">
        <v>1355</v>
      </c>
      <c r="D141" s="234"/>
    </row>
    <row r="142" s="213" customFormat="1" ht="19.9" customHeight="1" spans="1:4">
      <c r="A142" s="231">
        <v>2050199</v>
      </c>
      <c r="B142" s="232" t="s">
        <v>1356</v>
      </c>
      <c r="C142" s="233" t="s">
        <v>1357</v>
      </c>
      <c r="D142" s="234"/>
    </row>
    <row r="143" customFormat="1" ht="19.9" customHeight="1" spans="1:4">
      <c r="A143" s="227">
        <v>20502</v>
      </c>
      <c r="B143" s="228" t="s">
        <v>1358</v>
      </c>
      <c r="C143" s="229" t="s">
        <v>1359</v>
      </c>
      <c r="D143" s="230"/>
    </row>
    <row r="144" s="213" customFormat="1" ht="19.9" customHeight="1" spans="1:4">
      <c r="A144" s="231">
        <v>2050201</v>
      </c>
      <c r="B144" s="232" t="s">
        <v>1360</v>
      </c>
      <c r="C144" s="233" t="s">
        <v>1361</v>
      </c>
      <c r="D144" s="234"/>
    </row>
    <row r="145" s="213" customFormat="1" ht="19.9" customHeight="1" spans="1:4">
      <c r="A145" s="231">
        <v>2050202</v>
      </c>
      <c r="B145" s="232" t="s">
        <v>1362</v>
      </c>
      <c r="C145" s="233" t="s">
        <v>1363</v>
      </c>
      <c r="D145" s="234"/>
    </row>
    <row r="146" s="213" customFormat="1" ht="19.9" customHeight="1" spans="1:4">
      <c r="A146" s="231">
        <v>2050203</v>
      </c>
      <c r="B146" s="232" t="s">
        <v>1364</v>
      </c>
      <c r="C146" s="233" t="s">
        <v>1365</v>
      </c>
      <c r="D146" s="234"/>
    </row>
    <row r="147" s="213" customFormat="1" ht="19.9" customHeight="1" spans="1:4">
      <c r="A147" s="231">
        <v>2050204</v>
      </c>
      <c r="B147" s="232" t="s">
        <v>1366</v>
      </c>
      <c r="C147" s="233" t="s">
        <v>1367</v>
      </c>
      <c r="D147" s="234"/>
    </row>
    <row r="148" s="213" customFormat="1" ht="19.9" customHeight="1" spans="1:4">
      <c r="A148" s="231">
        <v>2050205</v>
      </c>
      <c r="B148" s="232" t="s">
        <v>1368</v>
      </c>
      <c r="C148" s="233" t="s">
        <v>1369</v>
      </c>
      <c r="D148" s="234"/>
    </row>
    <row r="149" s="213" customFormat="1" ht="19.9" customHeight="1" spans="1:4">
      <c r="A149" s="231">
        <v>2050299</v>
      </c>
      <c r="B149" s="232" t="s">
        <v>1370</v>
      </c>
      <c r="C149" s="233" t="s">
        <v>1371</v>
      </c>
      <c r="D149" s="234"/>
    </row>
    <row r="150" customFormat="1" ht="19.9" customHeight="1" spans="1:4">
      <c r="A150" s="227">
        <v>20503</v>
      </c>
      <c r="B150" s="228" t="s">
        <v>1372</v>
      </c>
      <c r="C150" s="229" t="s">
        <v>1373</v>
      </c>
      <c r="D150" s="230"/>
    </row>
    <row r="151" s="213" customFormat="1" ht="19.9" customHeight="1" spans="1:4">
      <c r="A151" s="231">
        <v>2050302</v>
      </c>
      <c r="B151" s="232" t="s">
        <v>1374</v>
      </c>
      <c r="C151" s="233" t="s">
        <v>1373</v>
      </c>
      <c r="D151" s="234"/>
    </row>
    <row r="152" customFormat="1" ht="19.9" customHeight="1" spans="1:4">
      <c r="A152" s="227">
        <v>20504</v>
      </c>
      <c r="B152" s="228" t="s">
        <v>1375</v>
      </c>
      <c r="C152" s="229">
        <v>0</v>
      </c>
      <c r="D152" s="230"/>
    </row>
    <row r="153" s="213" customFormat="1" ht="19.9" customHeight="1" spans="1:4">
      <c r="A153" s="231">
        <v>2050499</v>
      </c>
      <c r="B153" s="232" t="s">
        <v>1376</v>
      </c>
      <c r="C153" s="233">
        <v>0</v>
      </c>
      <c r="D153" s="234"/>
    </row>
    <row r="154" customFormat="1" ht="19.9" customHeight="1" spans="1:4">
      <c r="A154" s="227">
        <v>20507</v>
      </c>
      <c r="B154" s="228" t="s">
        <v>1377</v>
      </c>
      <c r="C154" s="229" t="s">
        <v>1378</v>
      </c>
      <c r="D154" s="230"/>
    </row>
    <row r="155" s="213" customFormat="1" ht="19.9" customHeight="1" spans="1:4">
      <c r="A155" s="231">
        <v>2050701</v>
      </c>
      <c r="B155" s="232" t="s">
        <v>1379</v>
      </c>
      <c r="C155" s="233" t="s">
        <v>1378</v>
      </c>
      <c r="D155" s="234"/>
    </row>
    <row r="156" customFormat="1" ht="19.9" customHeight="1" spans="1:4">
      <c r="A156" s="227">
        <v>20508</v>
      </c>
      <c r="B156" s="228" t="s">
        <v>1380</v>
      </c>
      <c r="C156" s="229" t="s">
        <v>1381</v>
      </c>
      <c r="D156" s="230"/>
    </row>
    <row r="157" s="213" customFormat="1" ht="19.9" customHeight="1" spans="1:4">
      <c r="A157" s="231">
        <v>2050801</v>
      </c>
      <c r="B157" s="232" t="s">
        <v>1382</v>
      </c>
      <c r="C157" s="233" t="s">
        <v>1383</v>
      </c>
      <c r="D157" s="234"/>
    </row>
    <row r="158" s="213" customFormat="1" ht="19.9" customHeight="1" spans="1:4">
      <c r="A158" s="231">
        <v>2050802</v>
      </c>
      <c r="B158" s="232" t="s">
        <v>1384</v>
      </c>
      <c r="C158" s="233" t="s">
        <v>1385</v>
      </c>
      <c r="D158" s="234"/>
    </row>
    <row r="159" customFormat="1" ht="19.9" customHeight="1" spans="1:4">
      <c r="A159" s="227">
        <v>20509</v>
      </c>
      <c r="B159" s="228" t="s">
        <v>1386</v>
      </c>
      <c r="C159" s="229" t="s">
        <v>1387</v>
      </c>
      <c r="D159" s="230"/>
    </row>
    <row r="160" s="213" customFormat="1" ht="19.9" customHeight="1" spans="1:4">
      <c r="A160" s="231">
        <v>2050999</v>
      </c>
      <c r="B160" s="232" t="s">
        <v>1388</v>
      </c>
      <c r="C160" s="233" t="s">
        <v>1387</v>
      </c>
      <c r="D160" s="234"/>
    </row>
    <row r="161" customFormat="1" ht="19.9" customHeight="1" spans="1:4">
      <c r="A161" s="223">
        <v>206</v>
      </c>
      <c r="B161" s="224" t="s">
        <v>1087</v>
      </c>
      <c r="C161" s="225" t="s">
        <v>1088</v>
      </c>
      <c r="D161" s="226"/>
    </row>
    <row r="162" customFormat="1" ht="19.9" customHeight="1" spans="1:4">
      <c r="A162" s="227">
        <v>20601</v>
      </c>
      <c r="B162" s="228" t="s">
        <v>1389</v>
      </c>
      <c r="C162" s="229" t="s">
        <v>1390</v>
      </c>
      <c r="D162" s="230"/>
    </row>
    <row r="163" s="213" customFormat="1" ht="19.9" customHeight="1" spans="1:4">
      <c r="A163" s="231">
        <v>2060101</v>
      </c>
      <c r="B163" s="232" t="s">
        <v>1139</v>
      </c>
      <c r="C163" s="233" t="s">
        <v>1391</v>
      </c>
      <c r="D163" s="234"/>
    </row>
    <row r="164" s="213" customFormat="1" ht="19.9" customHeight="1" spans="1:4">
      <c r="A164" s="231">
        <v>2060199</v>
      </c>
      <c r="B164" s="232" t="s">
        <v>1392</v>
      </c>
      <c r="C164" s="233" t="s">
        <v>1393</v>
      </c>
      <c r="D164" s="234"/>
    </row>
    <row r="165" customFormat="1" ht="19.9" customHeight="1" spans="1:4">
      <c r="A165" s="227">
        <v>20602</v>
      </c>
      <c r="B165" s="228" t="s">
        <v>1394</v>
      </c>
      <c r="C165" s="229" t="s">
        <v>1395</v>
      </c>
      <c r="D165" s="230"/>
    </row>
    <row r="166" s="213" customFormat="1" ht="19.9" customHeight="1" spans="1:4">
      <c r="A166" s="231">
        <v>2060206</v>
      </c>
      <c r="B166" s="232" t="s">
        <v>1396</v>
      </c>
      <c r="C166" s="233" t="s">
        <v>1397</v>
      </c>
      <c r="D166" s="234"/>
    </row>
    <row r="167" s="213" customFormat="1" ht="19.9" customHeight="1" spans="1:4">
      <c r="A167" s="231">
        <v>2060208</v>
      </c>
      <c r="B167" s="232" t="s">
        <v>1398</v>
      </c>
      <c r="C167" s="233" t="s">
        <v>1399</v>
      </c>
      <c r="D167" s="234"/>
    </row>
    <row r="168" s="213" customFormat="1" ht="19.9" customHeight="1" spans="1:4">
      <c r="A168" s="231">
        <v>2060299</v>
      </c>
      <c r="B168" s="232" t="s">
        <v>1400</v>
      </c>
      <c r="C168" s="233" t="s">
        <v>1401</v>
      </c>
      <c r="D168" s="234"/>
    </row>
    <row r="169" customFormat="1" ht="19.9" customHeight="1" spans="1:4">
      <c r="A169" s="227">
        <v>20603</v>
      </c>
      <c r="B169" s="228" t="s">
        <v>1402</v>
      </c>
      <c r="C169" s="229" t="s">
        <v>1403</v>
      </c>
      <c r="D169" s="230"/>
    </row>
    <row r="170" s="213" customFormat="1" ht="19.9" customHeight="1" spans="1:4">
      <c r="A170" s="231">
        <v>2060302</v>
      </c>
      <c r="B170" s="232" t="s">
        <v>1404</v>
      </c>
      <c r="C170" s="233">
        <v>0</v>
      </c>
      <c r="D170" s="234"/>
    </row>
    <row r="171" s="213" customFormat="1" ht="19.9" customHeight="1" spans="1:4">
      <c r="A171" s="231">
        <v>2060399</v>
      </c>
      <c r="B171" s="232" t="s">
        <v>1405</v>
      </c>
      <c r="C171" s="233" t="s">
        <v>1403</v>
      </c>
      <c r="D171" s="234"/>
    </row>
    <row r="172" customFormat="1" ht="19.9" customHeight="1" spans="1:4">
      <c r="A172" s="227">
        <v>20604</v>
      </c>
      <c r="B172" s="228" t="s">
        <v>1406</v>
      </c>
      <c r="C172" s="229" t="s">
        <v>1407</v>
      </c>
      <c r="D172" s="230"/>
    </row>
    <row r="173" s="213" customFormat="1" ht="19.9" customHeight="1" spans="1:4">
      <c r="A173" s="231">
        <v>2060499</v>
      </c>
      <c r="B173" s="232" t="s">
        <v>1408</v>
      </c>
      <c r="C173" s="233" t="s">
        <v>1407</v>
      </c>
      <c r="D173" s="234"/>
    </row>
    <row r="174" customFormat="1" ht="19.9" customHeight="1" spans="1:4">
      <c r="A174" s="227">
        <v>20607</v>
      </c>
      <c r="B174" s="228" t="s">
        <v>1409</v>
      </c>
      <c r="C174" s="229" t="s">
        <v>1410</v>
      </c>
      <c r="D174" s="230"/>
    </row>
    <row r="175" s="213" customFormat="1" ht="19.9" customHeight="1" spans="1:4">
      <c r="A175" s="231">
        <v>2060702</v>
      </c>
      <c r="B175" s="232" t="s">
        <v>1411</v>
      </c>
      <c r="C175" s="233" t="s">
        <v>1296</v>
      </c>
      <c r="D175" s="234"/>
    </row>
    <row r="176" s="213" customFormat="1" ht="19.9" customHeight="1" spans="1:4">
      <c r="A176" s="231">
        <v>2060705</v>
      </c>
      <c r="B176" s="232" t="s">
        <v>1412</v>
      </c>
      <c r="C176" s="233">
        <v>0</v>
      </c>
      <c r="D176" s="234"/>
    </row>
    <row r="177" s="213" customFormat="1" ht="19.9" customHeight="1" spans="1:4">
      <c r="A177" s="231">
        <v>2060799</v>
      </c>
      <c r="B177" s="232" t="s">
        <v>1413</v>
      </c>
      <c r="C177" s="233" t="s">
        <v>1414</v>
      </c>
      <c r="D177" s="234"/>
    </row>
    <row r="178" customFormat="1" ht="19.9" customHeight="1" spans="1:4">
      <c r="A178" s="227">
        <v>20608</v>
      </c>
      <c r="B178" s="228" t="s">
        <v>1415</v>
      </c>
      <c r="C178" s="229" t="s">
        <v>1416</v>
      </c>
      <c r="D178" s="230"/>
    </row>
    <row r="179" s="213" customFormat="1" ht="19.9" customHeight="1" spans="1:4">
      <c r="A179" s="231">
        <v>2060899</v>
      </c>
      <c r="B179" s="232" t="s">
        <v>1417</v>
      </c>
      <c r="C179" s="233" t="s">
        <v>1416</v>
      </c>
      <c r="D179" s="234"/>
    </row>
    <row r="180" customFormat="1" ht="19.9" customHeight="1" spans="1:4">
      <c r="A180" s="227">
        <v>20699</v>
      </c>
      <c r="B180" s="228" t="s">
        <v>1418</v>
      </c>
      <c r="C180" s="229">
        <v>0</v>
      </c>
      <c r="D180" s="230"/>
    </row>
    <row r="181" s="213" customFormat="1" ht="19.9" customHeight="1" spans="1:4">
      <c r="A181" s="231">
        <v>2069999</v>
      </c>
      <c r="B181" s="232" t="s">
        <v>1418</v>
      </c>
      <c r="C181" s="233">
        <v>0</v>
      </c>
      <c r="D181" s="234"/>
    </row>
    <row r="182" customFormat="1" ht="19.9" customHeight="1" spans="1:4">
      <c r="A182" s="223">
        <v>207</v>
      </c>
      <c r="B182" s="224" t="s">
        <v>1090</v>
      </c>
      <c r="C182" s="225" t="s">
        <v>1091</v>
      </c>
      <c r="D182" s="226"/>
    </row>
    <row r="183" customFormat="1" ht="19.9" customHeight="1" spans="1:4">
      <c r="A183" s="227">
        <v>20701</v>
      </c>
      <c r="B183" s="228" t="s">
        <v>1419</v>
      </c>
      <c r="C183" s="229" t="s">
        <v>1420</v>
      </c>
      <c r="D183" s="230"/>
    </row>
    <row r="184" s="213" customFormat="1" ht="19.9" customHeight="1" spans="1:4">
      <c r="A184" s="231">
        <v>2070101</v>
      </c>
      <c r="B184" s="232" t="s">
        <v>1139</v>
      </c>
      <c r="C184" s="233" t="s">
        <v>1421</v>
      </c>
      <c r="D184" s="234"/>
    </row>
    <row r="185" s="213" customFormat="1" ht="19.9" customHeight="1" spans="1:4">
      <c r="A185" s="231">
        <v>2070104</v>
      </c>
      <c r="B185" s="232" t="s">
        <v>1422</v>
      </c>
      <c r="C185" s="233" t="s">
        <v>1423</v>
      </c>
      <c r="D185" s="234"/>
    </row>
    <row r="186" s="213" customFormat="1" ht="19.9" customHeight="1" spans="1:4">
      <c r="A186" s="231">
        <v>2070107</v>
      </c>
      <c r="B186" s="232" t="s">
        <v>1424</v>
      </c>
      <c r="C186" s="233" t="s">
        <v>1425</v>
      </c>
      <c r="D186" s="234"/>
    </row>
    <row r="187" s="213" customFormat="1" ht="19.9" customHeight="1" spans="1:4">
      <c r="A187" s="231">
        <v>2070108</v>
      </c>
      <c r="B187" s="232" t="s">
        <v>1426</v>
      </c>
      <c r="C187" s="233" t="s">
        <v>1427</v>
      </c>
      <c r="D187" s="234"/>
    </row>
    <row r="188" s="213" customFormat="1" ht="19.9" customHeight="1" spans="1:4">
      <c r="A188" s="231">
        <v>2070109</v>
      </c>
      <c r="B188" s="232" t="s">
        <v>1428</v>
      </c>
      <c r="C188" s="233" t="s">
        <v>1429</v>
      </c>
      <c r="D188" s="234"/>
    </row>
    <row r="189" s="213" customFormat="1" ht="19.9" customHeight="1" spans="1:4">
      <c r="A189" s="231">
        <v>2070111</v>
      </c>
      <c r="B189" s="232" t="s">
        <v>1430</v>
      </c>
      <c r="C189" s="233" t="s">
        <v>1431</v>
      </c>
      <c r="D189" s="234"/>
    </row>
    <row r="190" s="213" customFormat="1" ht="19.9" customHeight="1" spans="1:4">
      <c r="A190" s="231">
        <v>2070112</v>
      </c>
      <c r="B190" s="232" t="s">
        <v>1432</v>
      </c>
      <c r="C190" s="233" t="s">
        <v>1433</v>
      </c>
      <c r="D190" s="234"/>
    </row>
    <row r="191" s="213" customFormat="1" ht="19.9" customHeight="1" spans="1:4">
      <c r="A191" s="231">
        <v>2070113</v>
      </c>
      <c r="B191" s="232" t="s">
        <v>1434</v>
      </c>
      <c r="C191" s="233" t="s">
        <v>1435</v>
      </c>
      <c r="D191" s="234"/>
    </row>
    <row r="192" s="213" customFormat="1" ht="19.9" customHeight="1" spans="1:4">
      <c r="A192" s="231">
        <v>2070199</v>
      </c>
      <c r="B192" s="232" t="s">
        <v>1436</v>
      </c>
      <c r="C192" s="233" t="s">
        <v>1437</v>
      </c>
      <c r="D192" s="234"/>
    </row>
    <row r="193" customFormat="1" ht="19.9" customHeight="1" spans="1:4">
      <c r="A193" s="227">
        <v>20702</v>
      </c>
      <c r="B193" s="228" t="s">
        <v>1438</v>
      </c>
      <c r="C193" s="229" t="s">
        <v>1198</v>
      </c>
      <c r="D193" s="230"/>
    </row>
    <row r="194" s="213" customFormat="1" ht="19.9" customHeight="1" spans="1:4">
      <c r="A194" s="231">
        <v>2070204</v>
      </c>
      <c r="B194" s="232" t="s">
        <v>1439</v>
      </c>
      <c r="C194" s="233" t="s">
        <v>1198</v>
      </c>
      <c r="D194" s="234"/>
    </row>
    <row r="195" customFormat="1" ht="19.9" customHeight="1" spans="1:4">
      <c r="A195" s="227">
        <v>20703</v>
      </c>
      <c r="B195" s="228" t="s">
        <v>1440</v>
      </c>
      <c r="C195" s="229" t="s">
        <v>1441</v>
      </c>
      <c r="D195" s="230"/>
    </row>
    <row r="196" s="213" customFormat="1" ht="19.9" customHeight="1" spans="1:4">
      <c r="A196" s="231">
        <v>2070306</v>
      </c>
      <c r="B196" s="232" t="s">
        <v>1442</v>
      </c>
      <c r="C196" s="233" t="s">
        <v>1443</v>
      </c>
      <c r="D196" s="234"/>
    </row>
    <row r="197" s="213" customFormat="1" ht="19.9" customHeight="1" spans="1:4">
      <c r="A197" s="231">
        <v>2070399</v>
      </c>
      <c r="B197" s="232" t="s">
        <v>1444</v>
      </c>
      <c r="C197" s="233" t="s">
        <v>1445</v>
      </c>
      <c r="D197" s="234"/>
    </row>
    <row r="198" customFormat="1" ht="19.9" customHeight="1" spans="1:4">
      <c r="A198" s="227">
        <v>20706</v>
      </c>
      <c r="B198" s="228" t="s">
        <v>1446</v>
      </c>
      <c r="C198" s="229" t="s">
        <v>1447</v>
      </c>
      <c r="D198" s="230"/>
    </row>
    <row r="199" s="213" customFormat="1" ht="19.9" customHeight="1" spans="1:4">
      <c r="A199" s="231">
        <v>2070605</v>
      </c>
      <c r="B199" s="232" t="s">
        <v>1448</v>
      </c>
      <c r="C199" s="233" t="s">
        <v>1449</v>
      </c>
      <c r="D199" s="234"/>
    </row>
    <row r="200" s="213" customFormat="1" ht="19.9" customHeight="1" spans="1:4">
      <c r="A200" s="231">
        <v>2070607</v>
      </c>
      <c r="B200" s="232" t="s">
        <v>1450</v>
      </c>
      <c r="C200" s="233" t="s">
        <v>1451</v>
      </c>
      <c r="D200" s="234"/>
    </row>
    <row r="201" customFormat="1" ht="19.9" customHeight="1" spans="1:4">
      <c r="A201" s="227">
        <v>20708</v>
      </c>
      <c r="B201" s="228" t="s">
        <v>1452</v>
      </c>
      <c r="C201" s="229" t="s">
        <v>1453</v>
      </c>
      <c r="D201" s="230"/>
    </row>
    <row r="202" s="213" customFormat="1" ht="19.9" customHeight="1" spans="1:4">
      <c r="A202" s="231">
        <v>2070801</v>
      </c>
      <c r="B202" s="232" t="s">
        <v>1139</v>
      </c>
      <c r="C202" s="233" t="s">
        <v>1454</v>
      </c>
      <c r="D202" s="234"/>
    </row>
    <row r="203" s="213" customFormat="1" ht="19.9" customHeight="1" spans="1:4">
      <c r="A203" s="231">
        <v>2070808</v>
      </c>
      <c r="B203" s="232" t="s">
        <v>1455</v>
      </c>
      <c r="C203" s="233" t="s">
        <v>1456</v>
      </c>
      <c r="D203" s="234"/>
    </row>
    <row r="204" s="213" customFormat="1" ht="19.9" customHeight="1" spans="1:4">
      <c r="A204" s="231">
        <v>2070899</v>
      </c>
      <c r="B204" s="232" t="s">
        <v>1457</v>
      </c>
      <c r="C204" s="233" t="s">
        <v>1458</v>
      </c>
      <c r="D204" s="234"/>
    </row>
    <row r="205" customFormat="1" ht="19.9" customHeight="1" spans="1:4">
      <c r="A205" s="227">
        <v>20799</v>
      </c>
      <c r="B205" s="228" t="s">
        <v>1459</v>
      </c>
      <c r="C205" s="229" t="s">
        <v>1460</v>
      </c>
      <c r="D205" s="230"/>
    </row>
    <row r="206" s="213" customFormat="1" ht="19.9" customHeight="1" spans="1:4">
      <c r="A206" s="231">
        <v>2079902</v>
      </c>
      <c r="B206" s="232" t="s">
        <v>1461</v>
      </c>
      <c r="C206" s="233" t="s">
        <v>1433</v>
      </c>
      <c r="D206" s="234"/>
    </row>
    <row r="207" s="213" customFormat="1" ht="19.9" customHeight="1" spans="1:4">
      <c r="A207" s="231">
        <v>2079999</v>
      </c>
      <c r="B207" s="232" t="s">
        <v>1459</v>
      </c>
      <c r="C207" s="233" t="s">
        <v>1462</v>
      </c>
      <c r="D207" s="234"/>
    </row>
    <row r="208" customFormat="1" ht="19.9" customHeight="1" spans="1:4">
      <c r="A208" s="223">
        <v>208</v>
      </c>
      <c r="B208" s="224" t="s">
        <v>1093</v>
      </c>
      <c r="C208" s="225" t="s">
        <v>1094</v>
      </c>
      <c r="D208" s="226"/>
    </row>
    <row r="209" customFormat="1" ht="19.9" customHeight="1" spans="1:4">
      <c r="A209" s="227">
        <v>20801</v>
      </c>
      <c r="B209" s="228" t="s">
        <v>1463</v>
      </c>
      <c r="C209" s="229" t="s">
        <v>1464</v>
      </c>
      <c r="D209" s="230"/>
    </row>
    <row r="210" s="213" customFormat="1" ht="19.9" customHeight="1" spans="1:4">
      <c r="A210" s="231">
        <v>2080101</v>
      </c>
      <c r="B210" s="232" t="s">
        <v>1139</v>
      </c>
      <c r="C210" s="233" t="s">
        <v>1465</v>
      </c>
      <c r="D210" s="234"/>
    </row>
    <row r="211" s="213" customFormat="1" ht="19.9" customHeight="1" spans="1:4">
      <c r="A211" s="231">
        <v>2080104</v>
      </c>
      <c r="B211" s="232" t="s">
        <v>1466</v>
      </c>
      <c r="C211" s="233">
        <v>0</v>
      </c>
      <c r="D211" s="234"/>
    </row>
    <row r="212" s="213" customFormat="1" ht="19.9" customHeight="1" spans="1:4">
      <c r="A212" s="231">
        <v>2080105</v>
      </c>
      <c r="B212" s="232" t="s">
        <v>1467</v>
      </c>
      <c r="C212" s="233" t="s">
        <v>1468</v>
      </c>
      <c r="D212" s="234"/>
    </row>
    <row r="213" s="213" customFormat="1" ht="19.9" customHeight="1" spans="1:4">
      <c r="A213" s="231">
        <v>2080106</v>
      </c>
      <c r="B213" s="232" t="s">
        <v>1469</v>
      </c>
      <c r="C213" s="233" t="s">
        <v>1470</v>
      </c>
      <c r="D213" s="234"/>
    </row>
    <row r="214" s="213" customFormat="1" ht="19.9" customHeight="1" spans="1:4">
      <c r="A214" s="231">
        <v>2080107</v>
      </c>
      <c r="B214" s="232" t="s">
        <v>1471</v>
      </c>
      <c r="C214" s="233" t="s">
        <v>1433</v>
      </c>
      <c r="D214" s="234"/>
    </row>
    <row r="215" s="213" customFormat="1" ht="19.9" customHeight="1" spans="1:4">
      <c r="A215" s="231">
        <v>2080109</v>
      </c>
      <c r="B215" s="232" t="s">
        <v>1472</v>
      </c>
      <c r="C215" s="233">
        <v>0</v>
      </c>
      <c r="D215" s="234"/>
    </row>
    <row r="216" s="213" customFormat="1" ht="19.9" customHeight="1" spans="1:4">
      <c r="A216" s="231">
        <v>2080111</v>
      </c>
      <c r="B216" s="232" t="s">
        <v>1473</v>
      </c>
      <c r="C216" s="233" t="s">
        <v>1309</v>
      </c>
      <c r="D216" s="234"/>
    </row>
    <row r="217" s="213" customFormat="1" ht="19.9" customHeight="1" spans="1:4">
      <c r="A217" s="231">
        <v>2080112</v>
      </c>
      <c r="B217" s="232" t="s">
        <v>1474</v>
      </c>
      <c r="C217" s="233" t="s">
        <v>1433</v>
      </c>
      <c r="D217" s="234"/>
    </row>
    <row r="218" s="213" customFormat="1" ht="19.9" customHeight="1" spans="1:4">
      <c r="A218" s="231">
        <v>2080116</v>
      </c>
      <c r="B218" s="232" t="s">
        <v>1475</v>
      </c>
      <c r="C218" s="233" t="s">
        <v>1476</v>
      </c>
      <c r="D218" s="234"/>
    </row>
    <row r="219" s="213" customFormat="1" ht="19.9" customHeight="1" spans="1:4">
      <c r="A219" s="231">
        <v>2080199</v>
      </c>
      <c r="B219" s="232" t="s">
        <v>1477</v>
      </c>
      <c r="C219" s="233" t="s">
        <v>1478</v>
      </c>
      <c r="D219" s="234"/>
    </row>
    <row r="220" customFormat="1" ht="19.9" customHeight="1" spans="1:4">
      <c r="A220" s="227">
        <v>20802</v>
      </c>
      <c r="B220" s="228" t="s">
        <v>1479</v>
      </c>
      <c r="C220" s="229" t="s">
        <v>1480</v>
      </c>
      <c r="D220" s="230"/>
    </row>
    <row r="221" s="213" customFormat="1" ht="19.9" customHeight="1" spans="1:4">
      <c r="A221" s="231">
        <v>2080201</v>
      </c>
      <c r="B221" s="232" t="s">
        <v>1139</v>
      </c>
      <c r="C221" s="233" t="s">
        <v>1481</v>
      </c>
      <c r="D221" s="234"/>
    </row>
    <row r="222" s="213" customFormat="1" ht="19.9" customHeight="1" spans="1:4">
      <c r="A222" s="231">
        <v>2080207</v>
      </c>
      <c r="B222" s="232" t="s">
        <v>1482</v>
      </c>
      <c r="C222" s="233" t="s">
        <v>1369</v>
      </c>
      <c r="D222" s="234"/>
    </row>
    <row r="223" s="213" customFormat="1" ht="19.9" customHeight="1" spans="1:4">
      <c r="A223" s="231">
        <v>2080299</v>
      </c>
      <c r="B223" s="232" t="s">
        <v>1483</v>
      </c>
      <c r="C223" s="233" t="s">
        <v>1484</v>
      </c>
      <c r="D223" s="234"/>
    </row>
    <row r="224" customFormat="1" ht="19.9" customHeight="1" spans="1:4">
      <c r="A224" s="227">
        <v>20805</v>
      </c>
      <c r="B224" s="228" t="s">
        <v>1485</v>
      </c>
      <c r="C224" s="229" t="s">
        <v>1486</v>
      </c>
      <c r="D224" s="230"/>
    </row>
    <row r="225" s="213" customFormat="1" ht="19.9" customHeight="1" spans="1:4">
      <c r="A225" s="231">
        <v>2080501</v>
      </c>
      <c r="B225" s="232" t="s">
        <v>1487</v>
      </c>
      <c r="C225" s="233" t="s">
        <v>1488</v>
      </c>
      <c r="D225" s="234"/>
    </row>
    <row r="226" s="213" customFormat="1" ht="19.9" customHeight="1" spans="1:4">
      <c r="A226" s="231">
        <v>2080502</v>
      </c>
      <c r="B226" s="232" t="s">
        <v>1489</v>
      </c>
      <c r="C226" s="233" t="s">
        <v>1490</v>
      </c>
      <c r="D226" s="234"/>
    </row>
    <row r="227" s="213" customFormat="1" ht="19.9" customHeight="1" spans="1:4">
      <c r="A227" s="231">
        <v>2080503</v>
      </c>
      <c r="B227" s="232" t="s">
        <v>1491</v>
      </c>
      <c r="C227" s="233" t="s">
        <v>1492</v>
      </c>
      <c r="D227" s="234"/>
    </row>
    <row r="228" s="213" customFormat="1" ht="19.9" customHeight="1" spans="1:4">
      <c r="A228" s="231">
        <v>2080505</v>
      </c>
      <c r="B228" s="232" t="s">
        <v>1493</v>
      </c>
      <c r="C228" s="233" t="s">
        <v>1494</v>
      </c>
      <c r="D228" s="234"/>
    </row>
    <row r="229" s="213" customFormat="1" ht="19.9" customHeight="1" spans="1:4">
      <c r="A229" s="231">
        <v>2080506</v>
      </c>
      <c r="B229" s="232" t="s">
        <v>1495</v>
      </c>
      <c r="C229" s="233" t="s">
        <v>1496</v>
      </c>
      <c r="D229" s="234"/>
    </row>
    <row r="230" s="213" customFormat="1" ht="19.9" customHeight="1" spans="1:4">
      <c r="A230" s="231">
        <v>2080508</v>
      </c>
      <c r="B230" s="232" t="s">
        <v>1497</v>
      </c>
      <c r="C230" s="233" t="s">
        <v>1498</v>
      </c>
      <c r="D230" s="234"/>
    </row>
    <row r="231" s="213" customFormat="1" ht="19.9" customHeight="1" spans="1:4">
      <c r="A231" s="231">
        <v>2080599</v>
      </c>
      <c r="B231" s="232" t="s">
        <v>1499</v>
      </c>
      <c r="C231" s="233" t="s">
        <v>1500</v>
      </c>
      <c r="D231" s="234"/>
    </row>
    <row r="232" customFormat="1" ht="19.9" customHeight="1" spans="1:4">
      <c r="A232" s="227">
        <v>20807</v>
      </c>
      <c r="B232" s="228" t="s">
        <v>1501</v>
      </c>
      <c r="C232" s="229" t="s">
        <v>1502</v>
      </c>
      <c r="D232" s="230"/>
    </row>
    <row r="233" s="213" customFormat="1" ht="19.9" customHeight="1" spans="1:4">
      <c r="A233" s="231">
        <v>2080701</v>
      </c>
      <c r="B233" s="232" t="s">
        <v>1503</v>
      </c>
      <c r="C233" s="233" t="s">
        <v>1504</v>
      </c>
      <c r="D233" s="234"/>
    </row>
    <row r="234" s="213" customFormat="1" ht="19.9" customHeight="1" spans="1:4">
      <c r="A234" s="231">
        <v>2080705</v>
      </c>
      <c r="B234" s="232" t="s">
        <v>1505</v>
      </c>
      <c r="C234" s="233" t="s">
        <v>1506</v>
      </c>
      <c r="D234" s="234"/>
    </row>
    <row r="235" s="213" customFormat="1" ht="19.9" customHeight="1" spans="1:4">
      <c r="A235" s="231">
        <v>2080713</v>
      </c>
      <c r="B235" s="232" t="s">
        <v>1507</v>
      </c>
      <c r="C235" s="233">
        <v>0</v>
      </c>
      <c r="D235" s="234"/>
    </row>
    <row r="236" s="213" customFormat="1" ht="19.9" customHeight="1" spans="1:4">
      <c r="A236" s="231">
        <v>2080799</v>
      </c>
      <c r="B236" s="232" t="s">
        <v>1508</v>
      </c>
      <c r="C236" s="233" t="s">
        <v>1509</v>
      </c>
      <c r="D236" s="234"/>
    </row>
    <row r="237" customFormat="1" ht="19.9" customHeight="1" spans="1:4">
      <c r="A237" s="227">
        <v>20808</v>
      </c>
      <c r="B237" s="228" t="s">
        <v>1510</v>
      </c>
      <c r="C237" s="229" t="s">
        <v>1511</v>
      </c>
      <c r="D237" s="230"/>
    </row>
    <row r="238" s="213" customFormat="1" ht="19.9" customHeight="1" spans="1:4">
      <c r="A238" s="231">
        <v>2080801</v>
      </c>
      <c r="B238" s="232" t="s">
        <v>1512</v>
      </c>
      <c r="C238" s="233" t="s">
        <v>1513</v>
      </c>
      <c r="D238" s="234"/>
    </row>
    <row r="239" s="213" customFormat="1" ht="19.9" customHeight="1" spans="1:4">
      <c r="A239" s="231">
        <v>2080899</v>
      </c>
      <c r="B239" s="232" t="s">
        <v>1514</v>
      </c>
      <c r="C239" s="233" t="s">
        <v>1515</v>
      </c>
      <c r="D239" s="234"/>
    </row>
    <row r="240" customFormat="1" ht="19.9" customHeight="1" spans="1:4">
      <c r="A240" s="227">
        <v>20809</v>
      </c>
      <c r="B240" s="228" t="s">
        <v>1516</v>
      </c>
      <c r="C240" s="229" t="s">
        <v>1517</v>
      </c>
      <c r="D240" s="230"/>
    </row>
    <row r="241" s="213" customFormat="1" ht="19.9" customHeight="1" spans="1:4">
      <c r="A241" s="231">
        <v>2080901</v>
      </c>
      <c r="B241" s="232" t="s">
        <v>1518</v>
      </c>
      <c r="C241" s="233">
        <v>0</v>
      </c>
      <c r="D241" s="234"/>
    </row>
    <row r="242" s="213" customFormat="1" ht="19.9" customHeight="1" spans="1:4">
      <c r="A242" s="231">
        <v>2080902</v>
      </c>
      <c r="B242" s="232" t="s">
        <v>1519</v>
      </c>
      <c r="C242" s="233" t="s">
        <v>1520</v>
      </c>
      <c r="D242" s="234"/>
    </row>
    <row r="243" s="213" customFormat="1" ht="19.9" customHeight="1" spans="1:4">
      <c r="A243" s="231">
        <v>2080903</v>
      </c>
      <c r="B243" s="232" t="s">
        <v>1521</v>
      </c>
      <c r="C243" s="233" t="s">
        <v>1522</v>
      </c>
      <c r="D243" s="234"/>
    </row>
    <row r="244" s="213" customFormat="1" ht="19.9" customHeight="1" spans="1:4">
      <c r="A244" s="231">
        <v>2080905</v>
      </c>
      <c r="B244" s="232" t="s">
        <v>1523</v>
      </c>
      <c r="C244" s="233" t="s">
        <v>1524</v>
      </c>
      <c r="D244" s="234"/>
    </row>
    <row r="245" s="213" customFormat="1" ht="19.9" customHeight="1" spans="1:4">
      <c r="A245" s="231">
        <v>2080999</v>
      </c>
      <c r="B245" s="232" t="s">
        <v>1525</v>
      </c>
      <c r="C245" s="233">
        <v>0</v>
      </c>
      <c r="D245" s="234"/>
    </row>
    <row r="246" customFormat="1" ht="19.9" customHeight="1" spans="1:4">
      <c r="A246" s="227">
        <v>20810</v>
      </c>
      <c r="B246" s="228" t="s">
        <v>1526</v>
      </c>
      <c r="C246" s="229" t="s">
        <v>1527</v>
      </c>
      <c r="D246" s="230"/>
    </row>
    <row r="247" s="213" customFormat="1" ht="19.9" customHeight="1" spans="1:4">
      <c r="A247" s="231">
        <v>2081001</v>
      </c>
      <c r="B247" s="232" t="s">
        <v>1528</v>
      </c>
      <c r="C247" s="233" t="s">
        <v>1529</v>
      </c>
      <c r="D247" s="234"/>
    </row>
    <row r="248" s="213" customFormat="1" ht="19.9" customHeight="1" spans="1:4">
      <c r="A248" s="231">
        <v>2081002</v>
      </c>
      <c r="B248" s="232" t="s">
        <v>1530</v>
      </c>
      <c r="C248" s="233" t="s">
        <v>1531</v>
      </c>
      <c r="D248" s="234"/>
    </row>
    <row r="249" s="213" customFormat="1" ht="19.9" customHeight="1" spans="1:4">
      <c r="A249" s="231">
        <v>2081004</v>
      </c>
      <c r="B249" s="232" t="s">
        <v>1532</v>
      </c>
      <c r="C249" s="233" t="s">
        <v>1533</v>
      </c>
      <c r="D249" s="234"/>
    </row>
    <row r="250" customFormat="1" ht="19.9" customHeight="1" spans="1:4">
      <c r="A250" s="227">
        <v>20811</v>
      </c>
      <c r="B250" s="228" t="s">
        <v>1534</v>
      </c>
      <c r="C250" s="229" t="s">
        <v>1535</v>
      </c>
      <c r="D250" s="230"/>
    </row>
    <row r="251" s="213" customFormat="1" ht="19.9" customHeight="1" spans="1:4">
      <c r="A251" s="231">
        <v>2081101</v>
      </c>
      <c r="B251" s="232" t="s">
        <v>1139</v>
      </c>
      <c r="C251" s="233" t="s">
        <v>1536</v>
      </c>
      <c r="D251" s="234"/>
    </row>
    <row r="252" s="213" customFormat="1" ht="19.9" customHeight="1" spans="1:4">
      <c r="A252" s="231">
        <v>2081104</v>
      </c>
      <c r="B252" s="232" t="s">
        <v>1537</v>
      </c>
      <c r="C252" s="233" t="s">
        <v>1538</v>
      </c>
      <c r="D252" s="234"/>
    </row>
    <row r="253" s="213" customFormat="1" ht="19.9" customHeight="1" spans="1:4">
      <c r="A253" s="231">
        <v>2081199</v>
      </c>
      <c r="B253" s="232" t="s">
        <v>1539</v>
      </c>
      <c r="C253" s="233" t="s">
        <v>1540</v>
      </c>
      <c r="D253" s="234"/>
    </row>
    <row r="254" customFormat="1" ht="19.9" customHeight="1" spans="1:4">
      <c r="A254" s="227">
        <v>20816</v>
      </c>
      <c r="B254" s="228" t="s">
        <v>1541</v>
      </c>
      <c r="C254" s="229" t="s">
        <v>1542</v>
      </c>
      <c r="D254" s="230"/>
    </row>
    <row r="255" s="213" customFormat="1" ht="19.9" customHeight="1" spans="1:4">
      <c r="A255" s="231">
        <v>2081601</v>
      </c>
      <c r="B255" s="232" t="s">
        <v>1139</v>
      </c>
      <c r="C255" s="233" t="s">
        <v>1543</v>
      </c>
      <c r="D255" s="234"/>
    </row>
    <row r="256" s="213" customFormat="1" ht="19.9" customHeight="1" spans="1:4">
      <c r="A256" s="231">
        <v>2081699</v>
      </c>
      <c r="B256" s="232" t="s">
        <v>1544</v>
      </c>
      <c r="C256" s="233" t="s">
        <v>1545</v>
      </c>
      <c r="D256" s="234"/>
    </row>
    <row r="257" customFormat="1" ht="19.9" customHeight="1" spans="1:4">
      <c r="A257" s="227">
        <v>20819</v>
      </c>
      <c r="B257" s="228" t="s">
        <v>1546</v>
      </c>
      <c r="C257" s="229" t="s">
        <v>1547</v>
      </c>
      <c r="D257" s="230"/>
    </row>
    <row r="258" s="213" customFormat="1" ht="19.9" customHeight="1" spans="1:4">
      <c r="A258" s="231">
        <v>2081901</v>
      </c>
      <c r="B258" s="232" t="s">
        <v>1548</v>
      </c>
      <c r="C258" s="233" t="s">
        <v>1547</v>
      </c>
      <c r="D258" s="234"/>
    </row>
    <row r="259" customFormat="1" ht="19.9" customHeight="1" spans="1:4">
      <c r="A259" s="227">
        <v>20826</v>
      </c>
      <c r="B259" s="228" t="s">
        <v>1549</v>
      </c>
      <c r="C259" s="229" t="s">
        <v>1550</v>
      </c>
      <c r="D259" s="230"/>
    </row>
    <row r="260" s="213" customFormat="1" ht="19.9" customHeight="1" spans="1:4">
      <c r="A260" s="231">
        <v>2082602</v>
      </c>
      <c r="B260" s="232" t="s">
        <v>1551</v>
      </c>
      <c r="C260" s="233" t="s">
        <v>1550</v>
      </c>
      <c r="D260" s="234"/>
    </row>
    <row r="261" s="213" customFormat="1" ht="19.9" customHeight="1" spans="1:4">
      <c r="A261" s="231">
        <v>2082699</v>
      </c>
      <c r="B261" s="232" t="s">
        <v>1552</v>
      </c>
      <c r="C261" s="233">
        <v>0</v>
      </c>
      <c r="D261" s="234"/>
    </row>
    <row r="262" customFormat="1" ht="19.9" customHeight="1" spans="1:4">
      <c r="A262" s="227">
        <v>20828</v>
      </c>
      <c r="B262" s="228" t="s">
        <v>1553</v>
      </c>
      <c r="C262" s="229" t="s">
        <v>1554</v>
      </c>
      <c r="D262" s="230"/>
    </row>
    <row r="263" s="213" customFormat="1" ht="19.9" customHeight="1" spans="1:4">
      <c r="A263" s="231">
        <v>2082801</v>
      </c>
      <c r="B263" s="232" t="s">
        <v>1139</v>
      </c>
      <c r="C263" s="233" t="s">
        <v>1555</v>
      </c>
      <c r="D263" s="234"/>
    </row>
    <row r="264" s="213" customFormat="1" ht="19.9" customHeight="1" spans="1:4">
      <c r="A264" s="231">
        <v>2082804</v>
      </c>
      <c r="B264" s="232" t="s">
        <v>1556</v>
      </c>
      <c r="C264" s="233" t="s">
        <v>1557</v>
      </c>
      <c r="D264" s="234"/>
    </row>
    <row r="265" s="213" customFormat="1" ht="19.9" customHeight="1" spans="1:4">
      <c r="A265" s="231">
        <v>2082805</v>
      </c>
      <c r="B265" s="232" t="s">
        <v>1558</v>
      </c>
      <c r="C265" s="233" t="s">
        <v>1559</v>
      </c>
      <c r="D265" s="234"/>
    </row>
    <row r="266" s="213" customFormat="1" ht="19.9" customHeight="1" spans="1:4">
      <c r="A266" s="231">
        <v>2082899</v>
      </c>
      <c r="B266" s="232" t="s">
        <v>1560</v>
      </c>
      <c r="C266" s="233" t="s">
        <v>1561</v>
      </c>
      <c r="D266" s="234"/>
    </row>
    <row r="267" customFormat="1" ht="19.9" customHeight="1" spans="1:4">
      <c r="A267" s="227">
        <v>20899</v>
      </c>
      <c r="B267" s="228" t="s">
        <v>1562</v>
      </c>
      <c r="C267" s="229" t="s">
        <v>1563</v>
      </c>
      <c r="D267" s="230"/>
    </row>
    <row r="268" s="213" customFormat="1" ht="19.9" customHeight="1" spans="1:4">
      <c r="A268" s="231">
        <v>2089999</v>
      </c>
      <c r="B268" s="232" t="s">
        <v>1562</v>
      </c>
      <c r="C268" s="233" t="s">
        <v>1563</v>
      </c>
      <c r="D268" s="234"/>
    </row>
    <row r="269" customFormat="1" ht="19.9" customHeight="1" spans="1:4">
      <c r="A269" s="223">
        <v>210</v>
      </c>
      <c r="B269" s="224" t="s">
        <v>1096</v>
      </c>
      <c r="C269" s="225" t="s">
        <v>1097</v>
      </c>
      <c r="D269" s="226"/>
    </row>
    <row r="270" customFormat="1" ht="19.9" customHeight="1" spans="1:4">
      <c r="A270" s="227">
        <v>21001</v>
      </c>
      <c r="B270" s="228" t="s">
        <v>1564</v>
      </c>
      <c r="C270" s="229" t="s">
        <v>1565</v>
      </c>
      <c r="D270" s="230"/>
    </row>
    <row r="271" s="213" customFormat="1" ht="19.9" customHeight="1" spans="1:4">
      <c r="A271" s="231">
        <v>2100101</v>
      </c>
      <c r="B271" s="232" t="s">
        <v>1139</v>
      </c>
      <c r="C271" s="233" t="s">
        <v>1566</v>
      </c>
      <c r="D271" s="234"/>
    </row>
    <row r="272" s="213" customFormat="1" ht="19.9" customHeight="1" spans="1:4">
      <c r="A272" s="231">
        <v>2100102</v>
      </c>
      <c r="B272" s="232" t="s">
        <v>1286</v>
      </c>
      <c r="C272" s="233" t="s">
        <v>1567</v>
      </c>
      <c r="D272" s="234"/>
    </row>
    <row r="273" s="213" customFormat="1" ht="19.9" customHeight="1" spans="1:4">
      <c r="A273" s="231">
        <v>2100199</v>
      </c>
      <c r="B273" s="232" t="s">
        <v>1568</v>
      </c>
      <c r="C273" s="233" t="s">
        <v>1569</v>
      </c>
      <c r="D273" s="234"/>
    </row>
    <row r="274" customFormat="1" ht="19.9" customHeight="1" spans="1:4">
      <c r="A274" s="227">
        <v>21002</v>
      </c>
      <c r="B274" s="228" t="s">
        <v>1570</v>
      </c>
      <c r="C274" s="229" t="s">
        <v>1571</v>
      </c>
      <c r="D274" s="230"/>
    </row>
    <row r="275" s="213" customFormat="1" ht="19.9" customHeight="1" spans="1:4">
      <c r="A275" s="231">
        <v>2100201</v>
      </c>
      <c r="B275" s="232" t="s">
        <v>1572</v>
      </c>
      <c r="C275" s="233" t="s">
        <v>1573</v>
      </c>
      <c r="D275" s="234"/>
    </row>
    <row r="276" s="213" customFormat="1" ht="19.9" customHeight="1" spans="1:4">
      <c r="A276" s="231">
        <v>2100202</v>
      </c>
      <c r="B276" s="232" t="s">
        <v>1574</v>
      </c>
      <c r="C276" s="233" t="s">
        <v>1575</v>
      </c>
      <c r="D276" s="234"/>
    </row>
    <row r="277" s="213" customFormat="1" ht="19.9" customHeight="1" spans="1:4">
      <c r="A277" s="231">
        <v>2100206</v>
      </c>
      <c r="B277" s="232" t="s">
        <v>1576</v>
      </c>
      <c r="C277" s="233" t="s">
        <v>1577</v>
      </c>
      <c r="D277" s="234"/>
    </row>
    <row r="278" s="213" customFormat="1" ht="19.9" customHeight="1" spans="1:4">
      <c r="A278" s="231">
        <v>2100299</v>
      </c>
      <c r="B278" s="232" t="s">
        <v>1578</v>
      </c>
      <c r="C278" s="233" t="s">
        <v>1579</v>
      </c>
      <c r="D278" s="234"/>
    </row>
    <row r="279" customFormat="1" ht="19.9" customHeight="1" spans="1:4">
      <c r="A279" s="227">
        <v>21003</v>
      </c>
      <c r="B279" s="228" t="s">
        <v>1580</v>
      </c>
      <c r="C279" s="229" t="s">
        <v>1581</v>
      </c>
      <c r="D279" s="230"/>
    </row>
    <row r="280" s="213" customFormat="1" ht="19.9" customHeight="1" spans="1:4">
      <c r="A280" s="231">
        <v>2100302</v>
      </c>
      <c r="B280" s="232" t="s">
        <v>1582</v>
      </c>
      <c r="C280" s="233" t="s">
        <v>1583</v>
      </c>
      <c r="D280" s="234"/>
    </row>
    <row r="281" s="213" customFormat="1" ht="19.9" customHeight="1" spans="1:4">
      <c r="A281" s="231">
        <v>2100399</v>
      </c>
      <c r="B281" s="232" t="s">
        <v>1584</v>
      </c>
      <c r="C281" s="233" t="s">
        <v>1585</v>
      </c>
      <c r="D281" s="234"/>
    </row>
    <row r="282" customFormat="1" ht="19.9" customHeight="1" spans="1:4">
      <c r="A282" s="227">
        <v>21004</v>
      </c>
      <c r="B282" s="228" t="s">
        <v>1586</v>
      </c>
      <c r="C282" s="229" t="s">
        <v>1587</v>
      </c>
      <c r="D282" s="230"/>
    </row>
    <row r="283" s="213" customFormat="1" ht="19.9" customHeight="1" spans="1:4">
      <c r="A283" s="231">
        <v>2100401</v>
      </c>
      <c r="B283" s="232" t="s">
        <v>1588</v>
      </c>
      <c r="C283" s="233" t="s">
        <v>1589</v>
      </c>
      <c r="D283" s="234"/>
    </row>
    <row r="284" s="213" customFormat="1" ht="19.9" customHeight="1" spans="1:4">
      <c r="A284" s="231">
        <v>2100402</v>
      </c>
      <c r="B284" s="232" t="s">
        <v>1590</v>
      </c>
      <c r="C284" s="233" t="s">
        <v>1403</v>
      </c>
      <c r="D284" s="234"/>
    </row>
    <row r="285" s="213" customFormat="1" ht="19.9" customHeight="1" spans="1:4">
      <c r="A285" s="231">
        <v>2100403</v>
      </c>
      <c r="B285" s="232" t="s">
        <v>1591</v>
      </c>
      <c r="C285" s="233" t="s">
        <v>1592</v>
      </c>
      <c r="D285" s="234"/>
    </row>
    <row r="286" s="213" customFormat="1" ht="19.9" customHeight="1" spans="1:4">
      <c r="A286" s="231">
        <v>2100406</v>
      </c>
      <c r="B286" s="232" t="s">
        <v>1593</v>
      </c>
      <c r="C286" s="233" t="s">
        <v>1594</v>
      </c>
      <c r="D286" s="234"/>
    </row>
    <row r="287" s="213" customFormat="1" ht="19.9" customHeight="1" spans="1:4">
      <c r="A287" s="231">
        <v>2100408</v>
      </c>
      <c r="B287" s="232" t="s">
        <v>1595</v>
      </c>
      <c r="C287" s="233" t="s">
        <v>1596</v>
      </c>
      <c r="D287" s="234"/>
    </row>
    <row r="288" s="213" customFormat="1" ht="19.9" customHeight="1" spans="1:4">
      <c r="A288" s="231">
        <v>2100409</v>
      </c>
      <c r="B288" s="232" t="s">
        <v>1597</v>
      </c>
      <c r="C288" s="233" t="s">
        <v>1598</v>
      </c>
      <c r="D288" s="234"/>
    </row>
    <row r="289" s="213" customFormat="1" ht="19.9" customHeight="1" spans="1:4">
      <c r="A289" s="231">
        <v>2100410</v>
      </c>
      <c r="B289" s="232" t="s">
        <v>1599</v>
      </c>
      <c r="C289" s="233" t="s">
        <v>1600</v>
      </c>
      <c r="D289" s="234"/>
    </row>
    <row r="290" s="213" customFormat="1" ht="19.9" customHeight="1" spans="1:4">
      <c r="A290" s="231">
        <v>2100499</v>
      </c>
      <c r="B290" s="232" t="s">
        <v>1601</v>
      </c>
      <c r="C290" s="233" t="s">
        <v>1602</v>
      </c>
      <c r="D290" s="234"/>
    </row>
    <row r="291" customFormat="1" ht="19.9" customHeight="1" spans="1:4">
      <c r="A291" s="227">
        <v>21006</v>
      </c>
      <c r="B291" s="228"/>
      <c r="C291" s="229">
        <v>0</v>
      </c>
      <c r="D291" s="230"/>
    </row>
    <row r="292" s="213" customFormat="1" ht="19.9" customHeight="1" spans="1:4">
      <c r="A292" s="231">
        <v>2100601</v>
      </c>
      <c r="B292" s="232" t="s">
        <v>1603</v>
      </c>
      <c r="C292" s="233">
        <v>0</v>
      </c>
      <c r="D292" s="234"/>
    </row>
    <row r="293" s="213" customFormat="1" ht="19.9" customHeight="1" spans="1:4">
      <c r="A293" s="231">
        <v>2100699</v>
      </c>
      <c r="B293" s="232" t="s">
        <v>1604</v>
      </c>
      <c r="C293" s="233">
        <v>0</v>
      </c>
      <c r="D293" s="234"/>
    </row>
    <row r="294" customFormat="1" ht="19.9" customHeight="1" spans="1:4">
      <c r="A294" s="227">
        <v>21011</v>
      </c>
      <c r="B294" s="228" t="s">
        <v>1605</v>
      </c>
      <c r="C294" s="229" t="s">
        <v>1606</v>
      </c>
      <c r="D294" s="230"/>
    </row>
    <row r="295" s="213" customFormat="1" ht="19.9" customHeight="1" spans="1:4">
      <c r="A295" s="231">
        <v>2101101</v>
      </c>
      <c r="B295" s="232" t="s">
        <v>1607</v>
      </c>
      <c r="C295" s="233" t="s">
        <v>1608</v>
      </c>
      <c r="D295" s="234"/>
    </row>
    <row r="296" s="213" customFormat="1" ht="19.9" customHeight="1" spans="1:4">
      <c r="A296" s="231">
        <v>2101102</v>
      </c>
      <c r="B296" s="232" t="s">
        <v>1609</v>
      </c>
      <c r="C296" s="233" t="s">
        <v>1610</v>
      </c>
      <c r="D296" s="234"/>
    </row>
    <row r="297" s="213" customFormat="1" ht="19.9" customHeight="1" spans="1:4">
      <c r="A297" s="231">
        <v>2101103</v>
      </c>
      <c r="B297" s="232" t="s">
        <v>1611</v>
      </c>
      <c r="C297" s="233" t="s">
        <v>1612</v>
      </c>
      <c r="D297" s="234"/>
    </row>
    <row r="298" s="213" customFormat="1" ht="19.9" customHeight="1" spans="1:4">
      <c r="A298" s="231">
        <v>2101199</v>
      </c>
      <c r="B298" s="232" t="s">
        <v>1613</v>
      </c>
      <c r="C298" s="233" t="s">
        <v>1614</v>
      </c>
      <c r="D298" s="234"/>
    </row>
    <row r="299" customFormat="1" ht="19.9" customHeight="1" spans="1:4">
      <c r="A299" s="227">
        <v>21012</v>
      </c>
      <c r="B299" s="228" t="s">
        <v>1615</v>
      </c>
      <c r="C299" s="229" t="s">
        <v>1616</v>
      </c>
      <c r="D299" s="230"/>
    </row>
    <row r="300" s="213" customFormat="1" ht="19.9" customHeight="1" spans="1:4">
      <c r="A300" s="231">
        <v>2101201</v>
      </c>
      <c r="B300" s="232" t="s">
        <v>1617</v>
      </c>
      <c r="C300" s="233" t="s">
        <v>1618</v>
      </c>
      <c r="D300" s="234"/>
    </row>
    <row r="301" s="213" customFormat="1" ht="19.9" customHeight="1" spans="1:4">
      <c r="A301" s="231">
        <v>2101202</v>
      </c>
      <c r="B301" s="232" t="s">
        <v>1619</v>
      </c>
      <c r="C301" s="233" t="s">
        <v>1620</v>
      </c>
      <c r="D301" s="234"/>
    </row>
    <row r="302" customFormat="1" ht="19.9" customHeight="1" spans="1:4">
      <c r="A302" s="227">
        <v>21013</v>
      </c>
      <c r="B302" s="228" t="s">
        <v>1621</v>
      </c>
      <c r="C302" s="229" t="s">
        <v>1622</v>
      </c>
      <c r="D302" s="230"/>
    </row>
    <row r="303" s="213" customFormat="1" ht="19.9" customHeight="1" spans="1:4">
      <c r="A303" s="231">
        <v>2101301</v>
      </c>
      <c r="B303" s="232" t="s">
        <v>1623</v>
      </c>
      <c r="C303" s="233" t="s">
        <v>1622</v>
      </c>
      <c r="D303" s="234"/>
    </row>
    <row r="304" customFormat="1" ht="19.9" customHeight="1" spans="1:4">
      <c r="A304" s="227">
        <v>21014</v>
      </c>
      <c r="B304" s="228" t="s">
        <v>1624</v>
      </c>
      <c r="C304" s="229">
        <v>0</v>
      </c>
      <c r="D304" s="230"/>
    </row>
    <row r="305" s="213" customFormat="1" ht="19.9" customHeight="1" spans="1:4">
      <c r="A305" s="231">
        <v>2101401</v>
      </c>
      <c r="B305" s="232" t="s">
        <v>1625</v>
      </c>
      <c r="C305" s="233">
        <v>0</v>
      </c>
      <c r="D305" s="234"/>
    </row>
    <row r="306" customFormat="1" ht="19.9" customHeight="1" spans="1:4">
      <c r="A306" s="227">
        <v>21015</v>
      </c>
      <c r="B306" s="228" t="s">
        <v>1626</v>
      </c>
      <c r="C306" s="229" t="s">
        <v>1627</v>
      </c>
      <c r="D306" s="230"/>
    </row>
    <row r="307" s="213" customFormat="1" ht="19.9" customHeight="1" spans="1:4">
      <c r="A307" s="231">
        <v>2101501</v>
      </c>
      <c r="B307" s="232" t="s">
        <v>1139</v>
      </c>
      <c r="C307" s="233" t="s">
        <v>1628</v>
      </c>
      <c r="D307" s="234"/>
    </row>
    <row r="308" s="213" customFormat="1" ht="19.9" customHeight="1" spans="1:4">
      <c r="A308" s="231">
        <v>2101504</v>
      </c>
      <c r="B308" s="232" t="s">
        <v>1192</v>
      </c>
      <c r="C308" s="233" t="s">
        <v>1629</v>
      </c>
      <c r="D308" s="234"/>
    </row>
    <row r="309" s="213" customFormat="1" ht="19.9" customHeight="1" spans="1:4">
      <c r="A309" s="231">
        <v>2101506</v>
      </c>
      <c r="B309" s="232" t="s">
        <v>1630</v>
      </c>
      <c r="C309" s="233" t="s">
        <v>1631</v>
      </c>
      <c r="D309" s="234"/>
    </row>
    <row r="310" s="213" customFormat="1" ht="19.9" customHeight="1" spans="1:4">
      <c r="A310" s="231">
        <v>2101599</v>
      </c>
      <c r="B310" s="232" t="s">
        <v>1632</v>
      </c>
      <c r="C310" s="233">
        <v>0</v>
      </c>
      <c r="D310" s="234"/>
    </row>
    <row r="311" customFormat="1" ht="19.9" customHeight="1" spans="1:4">
      <c r="A311" s="227">
        <v>21099</v>
      </c>
      <c r="B311" s="228" t="s">
        <v>1633</v>
      </c>
      <c r="C311" s="229" t="s">
        <v>1634</v>
      </c>
      <c r="D311" s="230"/>
    </row>
    <row r="312" s="213" customFormat="1" ht="19.9" customHeight="1" spans="1:4">
      <c r="A312" s="231">
        <v>2109999</v>
      </c>
      <c r="B312" s="232" t="s">
        <v>1633</v>
      </c>
      <c r="C312" s="233" t="s">
        <v>1634</v>
      </c>
      <c r="D312" s="234"/>
    </row>
    <row r="313" customFormat="1" ht="19.9" customHeight="1" spans="1:4">
      <c r="A313" s="223">
        <v>211</v>
      </c>
      <c r="B313" s="224" t="s">
        <v>1099</v>
      </c>
      <c r="C313" s="225" t="s">
        <v>1100</v>
      </c>
      <c r="D313" s="226"/>
    </row>
    <row r="314" customFormat="1" ht="19.9" customHeight="1" spans="1:4">
      <c r="A314" s="227">
        <v>21101</v>
      </c>
      <c r="B314" s="228" t="s">
        <v>1635</v>
      </c>
      <c r="C314" s="229" t="s">
        <v>1636</v>
      </c>
      <c r="D314" s="230"/>
    </row>
    <row r="315" s="213" customFormat="1" ht="19.9" customHeight="1" spans="1:4">
      <c r="A315" s="231">
        <v>2110101</v>
      </c>
      <c r="B315" s="232" t="s">
        <v>1139</v>
      </c>
      <c r="C315" s="233" t="s">
        <v>1637</v>
      </c>
      <c r="D315" s="234"/>
    </row>
    <row r="316" s="213" customFormat="1" ht="19.9" customHeight="1" spans="1:4">
      <c r="A316" s="231">
        <v>2110104</v>
      </c>
      <c r="B316" s="232" t="s">
        <v>1638</v>
      </c>
      <c r="C316" s="233" t="s">
        <v>1433</v>
      </c>
      <c r="D316" s="234"/>
    </row>
    <row r="317" s="213" customFormat="1" ht="19.9" customHeight="1" spans="1:4">
      <c r="A317" s="231">
        <v>2110199</v>
      </c>
      <c r="B317" s="232" t="s">
        <v>1639</v>
      </c>
      <c r="C317" s="233" t="s">
        <v>1640</v>
      </c>
      <c r="D317" s="234"/>
    </row>
    <row r="318" customFormat="1" ht="19.9" customHeight="1" spans="1:4">
      <c r="A318" s="227">
        <v>21103</v>
      </c>
      <c r="B318" s="228" t="s">
        <v>1641</v>
      </c>
      <c r="C318" s="229" t="s">
        <v>1642</v>
      </c>
      <c r="D318" s="230"/>
    </row>
    <row r="319" s="213" customFormat="1" ht="19.9" customHeight="1" spans="1:4">
      <c r="A319" s="231">
        <v>2110302</v>
      </c>
      <c r="B319" s="232" t="s">
        <v>1643</v>
      </c>
      <c r="C319" s="233" t="s">
        <v>1644</v>
      </c>
      <c r="D319" s="234"/>
    </row>
    <row r="320" s="213" customFormat="1" ht="19.9" customHeight="1" spans="1:4">
      <c r="A320" s="231">
        <v>2110304</v>
      </c>
      <c r="B320" s="232" t="s">
        <v>1645</v>
      </c>
      <c r="C320" s="233" t="s">
        <v>1403</v>
      </c>
      <c r="D320" s="234"/>
    </row>
    <row r="321" s="213" customFormat="1" ht="19.9" customHeight="1" spans="1:4">
      <c r="A321" s="231">
        <v>2110307</v>
      </c>
      <c r="B321" s="232" t="s">
        <v>1646</v>
      </c>
      <c r="C321" s="233" t="s">
        <v>1322</v>
      </c>
      <c r="D321" s="234"/>
    </row>
    <row r="322" s="213" customFormat="1" ht="19.9" customHeight="1" spans="1:4">
      <c r="A322" s="231">
        <v>2110399</v>
      </c>
      <c r="B322" s="232" t="s">
        <v>1647</v>
      </c>
      <c r="C322" s="233" t="s">
        <v>1435</v>
      </c>
      <c r="D322" s="234"/>
    </row>
    <row r="323" customFormat="1" ht="19.9" customHeight="1" spans="1:4">
      <c r="A323" s="227">
        <v>21104</v>
      </c>
      <c r="B323" s="228" t="s">
        <v>1648</v>
      </c>
      <c r="C323" s="229" t="s">
        <v>1649</v>
      </c>
      <c r="D323" s="230"/>
    </row>
    <row r="324" s="213" customFormat="1" ht="19.9" customHeight="1" spans="1:4">
      <c r="A324" s="231">
        <v>2110401</v>
      </c>
      <c r="B324" s="232" t="s">
        <v>1650</v>
      </c>
      <c r="C324" s="233" t="s">
        <v>1651</v>
      </c>
      <c r="D324" s="234"/>
    </row>
    <row r="325" s="213" customFormat="1" ht="19.9" customHeight="1" spans="1:4">
      <c r="A325" s="231">
        <v>2110404</v>
      </c>
      <c r="B325" s="232" t="s">
        <v>1652</v>
      </c>
      <c r="C325" s="233" t="s">
        <v>1653</v>
      </c>
      <c r="D325" s="234"/>
    </row>
    <row r="326" s="213" customFormat="1" ht="19.9" customHeight="1" spans="1:4">
      <c r="A326" s="231">
        <v>2110405</v>
      </c>
      <c r="B326" s="232" t="s">
        <v>1654</v>
      </c>
      <c r="C326" s="233" t="s">
        <v>1655</v>
      </c>
      <c r="D326" s="234"/>
    </row>
    <row r="327" s="213" customFormat="1" ht="19.9" customHeight="1" spans="1:4">
      <c r="A327" s="231">
        <v>2110406</v>
      </c>
      <c r="B327" s="232" t="s">
        <v>1656</v>
      </c>
      <c r="C327" s="233" t="s">
        <v>1657</v>
      </c>
      <c r="D327" s="234"/>
    </row>
    <row r="328" customFormat="1" ht="19.9" customHeight="1" spans="1:4">
      <c r="A328" s="227">
        <v>21105</v>
      </c>
      <c r="B328" s="228" t="s">
        <v>1658</v>
      </c>
      <c r="C328" s="229" t="s">
        <v>1659</v>
      </c>
      <c r="D328" s="230"/>
    </row>
    <row r="329" s="213" customFormat="1" ht="19.9" customHeight="1" spans="1:4">
      <c r="A329" s="231">
        <v>2110507</v>
      </c>
      <c r="B329" s="232" t="s">
        <v>1660</v>
      </c>
      <c r="C329" s="233" t="s">
        <v>1659</v>
      </c>
      <c r="D329" s="234"/>
    </row>
    <row r="330" customFormat="1" ht="19.9" customHeight="1" spans="1:4">
      <c r="A330" s="227">
        <v>21111</v>
      </c>
      <c r="B330" s="228" t="s">
        <v>1661</v>
      </c>
      <c r="C330" s="229" t="s">
        <v>1662</v>
      </c>
      <c r="D330" s="230"/>
    </row>
    <row r="331" s="213" customFormat="1" ht="19.9" customHeight="1" spans="1:4">
      <c r="A331" s="231">
        <v>2111101</v>
      </c>
      <c r="B331" s="232" t="s">
        <v>1663</v>
      </c>
      <c r="C331" s="233" t="s">
        <v>1662</v>
      </c>
      <c r="D331" s="234"/>
    </row>
    <row r="332" customFormat="1" ht="19.9" customHeight="1" spans="1:4">
      <c r="A332" s="227">
        <v>21199</v>
      </c>
      <c r="B332" s="228" t="s">
        <v>1664</v>
      </c>
      <c r="C332" s="229">
        <v>0</v>
      </c>
      <c r="D332" s="230"/>
    </row>
    <row r="333" s="213" customFormat="1" ht="19.9" customHeight="1" spans="1:4">
      <c r="A333" s="231">
        <v>2119999</v>
      </c>
      <c r="B333" s="232" t="s">
        <v>1664</v>
      </c>
      <c r="C333" s="233">
        <v>0</v>
      </c>
      <c r="D333" s="234"/>
    </row>
    <row r="334" customFormat="1" ht="19.9" customHeight="1" spans="1:4">
      <c r="A334" s="223">
        <v>212</v>
      </c>
      <c r="B334" s="224" t="s">
        <v>1102</v>
      </c>
      <c r="C334" s="225" t="s">
        <v>1103</v>
      </c>
      <c r="D334" s="226"/>
    </row>
    <row r="335" customFormat="1" ht="19.9" customHeight="1" spans="1:4">
      <c r="A335" s="227">
        <v>21201</v>
      </c>
      <c r="B335" s="228" t="s">
        <v>1665</v>
      </c>
      <c r="C335" s="229" t="s">
        <v>1666</v>
      </c>
      <c r="D335" s="230"/>
    </row>
    <row r="336" s="213" customFormat="1" ht="19.9" customHeight="1" spans="1:4">
      <c r="A336" s="231">
        <v>2120101</v>
      </c>
      <c r="B336" s="232" t="s">
        <v>1139</v>
      </c>
      <c r="C336" s="233" t="s">
        <v>1667</v>
      </c>
      <c r="D336" s="234"/>
    </row>
    <row r="337" s="213" customFormat="1" ht="19.9" customHeight="1" spans="1:4">
      <c r="A337" s="231">
        <v>2120104</v>
      </c>
      <c r="B337" s="232" t="s">
        <v>1668</v>
      </c>
      <c r="C337" s="233" t="s">
        <v>1669</v>
      </c>
      <c r="D337" s="234"/>
    </row>
    <row r="338" s="213" customFormat="1" ht="19.9" customHeight="1" spans="1:4">
      <c r="A338" s="231">
        <v>2120199</v>
      </c>
      <c r="B338" s="232" t="s">
        <v>1670</v>
      </c>
      <c r="C338" s="233" t="s">
        <v>1671</v>
      </c>
      <c r="D338" s="234"/>
    </row>
    <row r="339" customFormat="1" ht="19.9" customHeight="1" spans="1:4">
      <c r="A339" s="227">
        <v>21202</v>
      </c>
      <c r="B339" s="228" t="s">
        <v>1672</v>
      </c>
      <c r="C339" s="229" t="s">
        <v>1673</v>
      </c>
      <c r="D339" s="230"/>
    </row>
    <row r="340" s="213" customFormat="1" ht="19.9" customHeight="1" spans="1:4">
      <c r="A340" s="231">
        <v>2120201</v>
      </c>
      <c r="B340" s="232" t="s">
        <v>1672</v>
      </c>
      <c r="C340" s="233" t="s">
        <v>1673</v>
      </c>
      <c r="D340" s="234"/>
    </row>
    <row r="341" customFormat="1" ht="19.9" customHeight="1" spans="1:4">
      <c r="A341" s="227">
        <v>21203</v>
      </c>
      <c r="B341" s="228" t="s">
        <v>1674</v>
      </c>
      <c r="C341" s="229" t="s">
        <v>1675</v>
      </c>
      <c r="D341" s="230"/>
    </row>
    <row r="342" s="213" customFormat="1" ht="19.9" customHeight="1" spans="1:4">
      <c r="A342" s="231">
        <v>2120303</v>
      </c>
      <c r="B342" s="232" t="s">
        <v>1676</v>
      </c>
      <c r="C342" s="233">
        <v>0</v>
      </c>
      <c r="D342" s="234"/>
    </row>
    <row r="343" s="213" customFormat="1" ht="19.9" customHeight="1" spans="1:4">
      <c r="A343" s="231">
        <v>2120399</v>
      </c>
      <c r="B343" s="232" t="s">
        <v>1677</v>
      </c>
      <c r="C343" s="233" t="s">
        <v>1675</v>
      </c>
      <c r="D343" s="234"/>
    </row>
    <row r="344" customFormat="1" ht="19.9" customHeight="1" spans="1:4">
      <c r="A344" s="227">
        <v>21205</v>
      </c>
      <c r="B344" s="228" t="s">
        <v>1678</v>
      </c>
      <c r="C344" s="229" t="s">
        <v>1679</v>
      </c>
      <c r="D344" s="230"/>
    </row>
    <row r="345" s="213" customFormat="1" ht="19.9" customHeight="1" spans="1:4">
      <c r="A345" s="231">
        <v>2120501</v>
      </c>
      <c r="B345" s="232" t="s">
        <v>1678</v>
      </c>
      <c r="C345" s="233" t="s">
        <v>1679</v>
      </c>
      <c r="D345" s="234"/>
    </row>
    <row r="346" customFormat="1" ht="19.9" customHeight="1" spans="1:4">
      <c r="A346" s="227">
        <v>21299</v>
      </c>
      <c r="B346" s="228" t="s">
        <v>1680</v>
      </c>
      <c r="C346" s="229">
        <v>0</v>
      </c>
      <c r="D346" s="230"/>
    </row>
    <row r="347" s="213" customFormat="1" ht="19.9" customHeight="1" spans="1:4">
      <c r="A347" s="231">
        <v>2129999</v>
      </c>
      <c r="B347" s="232" t="s">
        <v>1680</v>
      </c>
      <c r="C347" s="233">
        <v>0</v>
      </c>
      <c r="D347" s="234"/>
    </row>
    <row r="348" customFormat="1" ht="19.9" customHeight="1" spans="1:4">
      <c r="A348" s="223">
        <v>213</v>
      </c>
      <c r="B348" s="224" t="s">
        <v>1105</v>
      </c>
      <c r="C348" s="225" t="s">
        <v>1106</v>
      </c>
      <c r="D348" s="226"/>
    </row>
    <row r="349" customFormat="1" ht="19.9" customHeight="1" spans="1:4">
      <c r="A349" s="227">
        <v>21301</v>
      </c>
      <c r="B349" s="228" t="s">
        <v>1681</v>
      </c>
      <c r="C349" s="229" t="s">
        <v>1682</v>
      </c>
      <c r="D349" s="230"/>
    </row>
    <row r="350" s="213" customFormat="1" ht="19.9" customHeight="1" spans="1:4">
      <c r="A350" s="231">
        <v>2130101</v>
      </c>
      <c r="B350" s="232" t="s">
        <v>1139</v>
      </c>
      <c r="C350" s="233" t="s">
        <v>1683</v>
      </c>
      <c r="D350" s="234"/>
    </row>
    <row r="351" s="213" customFormat="1" ht="19.9" customHeight="1" spans="1:4">
      <c r="A351" s="231">
        <v>2130104</v>
      </c>
      <c r="B351" s="232" t="s">
        <v>1222</v>
      </c>
      <c r="C351" s="233" t="s">
        <v>1684</v>
      </c>
      <c r="D351" s="234"/>
    </row>
    <row r="352" s="213" customFormat="1" ht="19.9" customHeight="1" spans="1:4">
      <c r="A352" s="231">
        <v>2130106</v>
      </c>
      <c r="B352" s="232" t="s">
        <v>1685</v>
      </c>
      <c r="C352" s="233" t="s">
        <v>1686</v>
      </c>
      <c r="D352" s="234"/>
    </row>
    <row r="353" s="213" customFormat="1" ht="19.9" customHeight="1" spans="1:4">
      <c r="A353" s="231">
        <v>2130108</v>
      </c>
      <c r="B353" s="232" t="s">
        <v>1687</v>
      </c>
      <c r="C353" s="233" t="s">
        <v>1688</v>
      </c>
      <c r="D353" s="234"/>
    </row>
    <row r="354" s="213" customFormat="1" ht="19.9" customHeight="1" spans="1:4">
      <c r="A354" s="231">
        <v>2130110</v>
      </c>
      <c r="B354" s="232" t="s">
        <v>1689</v>
      </c>
      <c r="C354" s="233">
        <v>0</v>
      </c>
      <c r="D354" s="234"/>
    </row>
    <row r="355" s="213" customFormat="1" ht="19.9" customHeight="1" spans="1:4">
      <c r="A355" s="231">
        <v>2130111</v>
      </c>
      <c r="B355" s="232" t="s">
        <v>1690</v>
      </c>
      <c r="C355" s="233" t="s">
        <v>1691</v>
      </c>
      <c r="D355" s="234"/>
    </row>
    <row r="356" s="213" customFormat="1" ht="19.9" customHeight="1" spans="1:4">
      <c r="A356" s="231">
        <v>2130119</v>
      </c>
      <c r="B356" s="232" t="s">
        <v>1692</v>
      </c>
      <c r="C356" s="233" t="s">
        <v>1693</v>
      </c>
      <c r="D356" s="234"/>
    </row>
    <row r="357" s="213" customFormat="1" ht="19.9" customHeight="1" spans="1:4">
      <c r="A357" s="231">
        <v>2130120</v>
      </c>
      <c r="B357" s="232" t="s">
        <v>1694</v>
      </c>
      <c r="C357" s="233" t="s">
        <v>1695</v>
      </c>
      <c r="D357" s="234"/>
    </row>
    <row r="358" s="213" customFormat="1" ht="19.9" customHeight="1" spans="1:4">
      <c r="A358" s="231">
        <v>2130122</v>
      </c>
      <c r="B358" s="232" t="s">
        <v>1696</v>
      </c>
      <c r="C358" s="233" t="s">
        <v>1697</v>
      </c>
      <c r="D358" s="234"/>
    </row>
    <row r="359" s="213" customFormat="1" ht="19.9" customHeight="1" spans="1:4">
      <c r="A359" s="231">
        <v>2130124</v>
      </c>
      <c r="B359" s="232" t="s">
        <v>1698</v>
      </c>
      <c r="C359" s="233" t="s">
        <v>1699</v>
      </c>
      <c r="D359" s="234"/>
    </row>
    <row r="360" s="213" customFormat="1" ht="19.9" customHeight="1" spans="1:4">
      <c r="A360" s="231">
        <v>2130135</v>
      </c>
      <c r="B360" s="232" t="s">
        <v>1700</v>
      </c>
      <c r="C360" s="233" t="s">
        <v>1369</v>
      </c>
      <c r="D360" s="234"/>
    </row>
    <row r="361" s="213" customFormat="1" ht="19.9" customHeight="1" spans="1:4">
      <c r="A361" s="231">
        <v>2130148</v>
      </c>
      <c r="B361" s="232" t="s">
        <v>1701</v>
      </c>
      <c r="C361" s="233" t="s">
        <v>1702</v>
      </c>
      <c r="D361" s="234"/>
    </row>
    <row r="362" s="213" customFormat="1" ht="19.9" customHeight="1" spans="1:4">
      <c r="A362" s="231">
        <v>2130153</v>
      </c>
      <c r="B362" s="232" t="s">
        <v>1703</v>
      </c>
      <c r="C362" s="233" t="s">
        <v>1704</v>
      </c>
      <c r="D362" s="234"/>
    </row>
    <row r="363" s="213" customFormat="1" ht="19.9" customHeight="1" spans="1:4">
      <c r="A363" s="231">
        <v>2130199</v>
      </c>
      <c r="B363" s="232" t="s">
        <v>1705</v>
      </c>
      <c r="C363" s="233" t="s">
        <v>1706</v>
      </c>
      <c r="D363" s="234"/>
    </row>
    <row r="364" customFormat="1" ht="19.9" customHeight="1" spans="1:4">
      <c r="A364" s="227">
        <v>21302</v>
      </c>
      <c r="B364" s="228" t="s">
        <v>1707</v>
      </c>
      <c r="C364" s="229" t="s">
        <v>1708</v>
      </c>
      <c r="D364" s="230"/>
    </row>
    <row r="365" s="213" customFormat="1" ht="19.9" customHeight="1" spans="1:4">
      <c r="A365" s="231">
        <v>2130201</v>
      </c>
      <c r="B365" s="232" t="s">
        <v>1139</v>
      </c>
      <c r="C365" s="233" t="s">
        <v>1709</v>
      </c>
      <c r="D365" s="234"/>
    </row>
    <row r="366" s="213" customFormat="1" ht="19.9" customHeight="1" spans="1:4">
      <c r="A366" s="231">
        <v>2130211</v>
      </c>
      <c r="B366" s="232" t="s">
        <v>1710</v>
      </c>
      <c r="C366" s="233">
        <v>0</v>
      </c>
      <c r="D366" s="234"/>
    </row>
    <row r="367" s="213" customFormat="1" ht="19.9" customHeight="1" spans="1:4">
      <c r="A367" s="231">
        <v>2130217</v>
      </c>
      <c r="B367" s="232" t="s">
        <v>1711</v>
      </c>
      <c r="C367" s="233" t="s">
        <v>1712</v>
      </c>
      <c r="D367" s="234"/>
    </row>
    <row r="368" s="213" customFormat="1" ht="19.9" customHeight="1" spans="1:4">
      <c r="A368" s="231">
        <v>2130234</v>
      </c>
      <c r="B368" s="232" t="s">
        <v>1713</v>
      </c>
      <c r="C368" s="233" t="s">
        <v>1714</v>
      </c>
      <c r="D368" s="234"/>
    </row>
    <row r="369" s="213" customFormat="1" ht="19.9" customHeight="1" spans="1:4">
      <c r="A369" s="231">
        <v>2130236</v>
      </c>
      <c r="B369" s="232" t="s">
        <v>1715</v>
      </c>
      <c r="C369" s="233" t="s">
        <v>1716</v>
      </c>
      <c r="D369" s="234"/>
    </row>
    <row r="370" s="213" customFormat="1" ht="19.9" customHeight="1" spans="1:4">
      <c r="A370" s="231">
        <v>2130299</v>
      </c>
      <c r="B370" s="232" t="s">
        <v>1717</v>
      </c>
      <c r="C370" s="233" t="s">
        <v>1718</v>
      </c>
      <c r="D370" s="234"/>
    </row>
    <row r="371" customFormat="1" ht="19.9" customHeight="1" spans="1:4">
      <c r="A371" s="227">
        <v>21303</v>
      </c>
      <c r="B371" s="228" t="s">
        <v>1719</v>
      </c>
      <c r="C371" s="229" t="s">
        <v>1720</v>
      </c>
      <c r="D371" s="230"/>
    </row>
    <row r="372" s="213" customFormat="1" ht="19.9" customHeight="1" spans="1:4">
      <c r="A372" s="231">
        <v>2130301</v>
      </c>
      <c r="B372" s="232" t="s">
        <v>1139</v>
      </c>
      <c r="C372" s="233" t="s">
        <v>1721</v>
      </c>
      <c r="D372" s="234"/>
    </row>
    <row r="373" s="213" customFormat="1" ht="19.9" customHeight="1" spans="1:4">
      <c r="A373" s="231">
        <v>2130304</v>
      </c>
      <c r="B373" s="232" t="s">
        <v>1722</v>
      </c>
      <c r="C373" s="233" t="s">
        <v>1723</v>
      </c>
      <c r="D373" s="234"/>
    </row>
    <row r="374" s="213" customFormat="1" ht="19.9" customHeight="1" spans="1:4">
      <c r="A374" s="231">
        <v>2130307</v>
      </c>
      <c r="B374" s="232" t="s">
        <v>1724</v>
      </c>
      <c r="C374" s="233">
        <v>0</v>
      </c>
      <c r="D374" s="234"/>
    </row>
    <row r="375" s="213" customFormat="1" ht="19.9" customHeight="1" spans="1:4">
      <c r="A375" s="231">
        <v>2130308</v>
      </c>
      <c r="B375" s="232" t="s">
        <v>1725</v>
      </c>
      <c r="C375" s="233">
        <v>0</v>
      </c>
      <c r="D375" s="234"/>
    </row>
    <row r="376" s="213" customFormat="1" ht="19.9" customHeight="1" spans="1:4">
      <c r="A376" s="231">
        <v>2130309</v>
      </c>
      <c r="B376" s="232" t="s">
        <v>1726</v>
      </c>
      <c r="C376" s="233" t="s">
        <v>1727</v>
      </c>
      <c r="D376" s="234"/>
    </row>
    <row r="377" s="213" customFormat="1" ht="19.9" customHeight="1" spans="1:4">
      <c r="A377" s="231">
        <v>2130310</v>
      </c>
      <c r="B377" s="232" t="s">
        <v>1728</v>
      </c>
      <c r="C377" s="233" t="s">
        <v>1729</v>
      </c>
      <c r="D377" s="234"/>
    </row>
    <row r="378" s="213" customFormat="1" ht="19.9" customHeight="1" spans="1:4">
      <c r="A378" s="231">
        <v>2130311</v>
      </c>
      <c r="B378" s="232" t="s">
        <v>1730</v>
      </c>
      <c r="C378" s="233" t="s">
        <v>1731</v>
      </c>
      <c r="D378" s="234"/>
    </row>
    <row r="379" s="213" customFormat="1" ht="19.9" customHeight="1" spans="1:4">
      <c r="A379" s="231">
        <v>2130312</v>
      </c>
      <c r="B379" s="232" t="s">
        <v>1732</v>
      </c>
      <c r="C379" s="233" t="s">
        <v>1733</v>
      </c>
      <c r="D379" s="234"/>
    </row>
    <row r="380" s="213" customFormat="1" ht="19.9" customHeight="1" spans="1:4">
      <c r="A380" s="231">
        <v>2130313</v>
      </c>
      <c r="B380" s="232" t="s">
        <v>1734</v>
      </c>
      <c r="C380" s="233" t="s">
        <v>1735</v>
      </c>
      <c r="D380" s="234"/>
    </row>
    <row r="381" s="213" customFormat="1" ht="19.9" customHeight="1" spans="1:4">
      <c r="A381" s="231">
        <v>2130314</v>
      </c>
      <c r="B381" s="232" t="s">
        <v>1736</v>
      </c>
      <c r="C381" s="233" t="s">
        <v>1737</v>
      </c>
      <c r="D381" s="234"/>
    </row>
    <row r="382" s="213" customFormat="1" ht="19.9" customHeight="1" spans="1:4">
      <c r="A382" s="231">
        <v>2130319</v>
      </c>
      <c r="B382" s="232" t="s">
        <v>1738</v>
      </c>
      <c r="C382" s="233">
        <v>0</v>
      </c>
      <c r="D382" s="234"/>
    </row>
    <row r="383" s="213" customFormat="1" ht="19.9" customHeight="1" spans="1:4">
      <c r="A383" s="231">
        <v>2130322</v>
      </c>
      <c r="B383" s="232" t="s">
        <v>1739</v>
      </c>
      <c r="C383" s="233" t="s">
        <v>1298</v>
      </c>
      <c r="D383" s="234"/>
    </row>
    <row r="384" s="213" customFormat="1" ht="19.9" customHeight="1" spans="1:4">
      <c r="A384" s="231">
        <v>2130335</v>
      </c>
      <c r="B384" s="232" t="s">
        <v>1740</v>
      </c>
      <c r="C384" s="233" t="s">
        <v>1741</v>
      </c>
      <c r="D384" s="234"/>
    </row>
    <row r="385" s="213" customFormat="1" ht="19.9" customHeight="1" spans="1:4">
      <c r="A385" s="231">
        <v>2130399</v>
      </c>
      <c r="B385" s="232" t="s">
        <v>1742</v>
      </c>
      <c r="C385" s="233" t="s">
        <v>1743</v>
      </c>
      <c r="D385" s="234"/>
    </row>
    <row r="386" customFormat="1" ht="19.9" customHeight="1" spans="1:4">
      <c r="A386" s="227">
        <v>21305</v>
      </c>
      <c r="B386" s="228" t="s">
        <v>1744</v>
      </c>
      <c r="C386" s="229" t="s">
        <v>1745</v>
      </c>
      <c r="D386" s="230"/>
    </row>
    <row r="387" s="213" customFormat="1" ht="19.9" customHeight="1" spans="1:4">
      <c r="A387" s="231">
        <v>2130501</v>
      </c>
      <c r="B387" s="232" t="s">
        <v>1139</v>
      </c>
      <c r="C387" s="233" t="s">
        <v>1746</v>
      </c>
      <c r="D387" s="234"/>
    </row>
    <row r="388" s="213" customFormat="1" ht="19.9" customHeight="1" spans="1:4">
      <c r="A388" s="231">
        <v>2130507</v>
      </c>
      <c r="B388" s="232" t="s">
        <v>1747</v>
      </c>
      <c r="C388" s="233" t="s">
        <v>1198</v>
      </c>
      <c r="D388" s="234"/>
    </row>
    <row r="389" s="213" customFormat="1" ht="19.9" customHeight="1" spans="1:4">
      <c r="A389" s="231">
        <v>2130599</v>
      </c>
      <c r="B389" s="232" t="s">
        <v>1748</v>
      </c>
      <c r="C389" s="233" t="s">
        <v>1749</v>
      </c>
      <c r="D389" s="234"/>
    </row>
    <row r="390" customFormat="1" ht="19.9" customHeight="1" spans="1:4">
      <c r="A390" s="227">
        <v>21399</v>
      </c>
      <c r="B390" s="228" t="s">
        <v>1750</v>
      </c>
      <c r="C390" s="229">
        <v>0</v>
      </c>
      <c r="D390" s="230"/>
    </row>
    <row r="391" s="213" customFormat="1" ht="19.9" customHeight="1" spans="1:4">
      <c r="A391" s="231">
        <v>2139999</v>
      </c>
      <c r="B391" s="232" t="s">
        <v>1750</v>
      </c>
      <c r="C391" s="233">
        <v>0</v>
      </c>
      <c r="D391" s="234"/>
    </row>
    <row r="392" customFormat="1" ht="19.9" customHeight="1" spans="1:4">
      <c r="A392" s="223">
        <v>214</v>
      </c>
      <c r="B392" s="224" t="s">
        <v>1108</v>
      </c>
      <c r="C392" s="225" t="s">
        <v>1109</v>
      </c>
      <c r="D392" s="226"/>
    </row>
    <row r="393" customFormat="1" ht="19.9" customHeight="1" spans="1:4">
      <c r="A393" s="227">
        <v>21401</v>
      </c>
      <c r="B393" s="228" t="s">
        <v>1751</v>
      </c>
      <c r="C393" s="229" t="s">
        <v>1752</v>
      </c>
      <c r="D393" s="230"/>
    </row>
    <row r="394" s="213" customFormat="1" ht="19.9" customHeight="1" spans="1:4">
      <c r="A394" s="231">
        <v>2140101</v>
      </c>
      <c r="B394" s="232" t="s">
        <v>1139</v>
      </c>
      <c r="C394" s="233" t="s">
        <v>1753</v>
      </c>
      <c r="D394" s="234"/>
    </row>
    <row r="395" s="213" customFormat="1" ht="19.9" customHeight="1" spans="1:4">
      <c r="A395" s="231">
        <v>2140102</v>
      </c>
      <c r="B395" s="232" t="s">
        <v>1286</v>
      </c>
      <c r="C395" s="233">
        <v>0</v>
      </c>
      <c r="D395" s="234"/>
    </row>
    <row r="396" s="213" customFormat="1" ht="19.9" customHeight="1" spans="1:4">
      <c r="A396" s="231">
        <v>2140104</v>
      </c>
      <c r="B396" s="232" t="s">
        <v>1754</v>
      </c>
      <c r="C396" s="233" t="s">
        <v>1755</v>
      </c>
      <c r="D396" s="234"/>
    </row>
    <row r="397" s="213" customFormat="1" ht="19.9" customHeight="1" spans="1:4">
      <c r="A397" s="231">
        <v>2140106</v>
      </c>
      <c r="B397" s="232" t="s">
        <v>1756</v>
      </c>
      <c r="C397" s="233" t="s">
        <v>1757</v>
      </c>
      <c r="D397" s="234"/>
    </row>
    <row r="398" s="213" customFormat="1" ht="19.9" customHeight="1" spans="1:4">
      <c r="A398" s="231">
        <v>2140110</v>
      </c>
      <c r="B398" s="232" t="s">
        <v>1758</v>
      </c>
      <c r="C398" s="233" t="s">
        <v>1759</v>
      </c>
      <c r="D398" s="234"/>
    </row>
    <row r="399" s="213" customFormat="1" ht="19.9" customHeight="1" spans="1:4">
      <c r="A399" s="231">
        <v>2140112</v>
      </c>
      <c r="B399" s="232" t="s">
        <v>1760</v>
      </c>
      <c r="C399" s="233" t="s">
        <v>1761</v>
      </c>
      <c r="D399" s="234"/>
    </row>
    <row r="400" s="213" customFormat="1" ht="19.9" customHeight="1" spans="1:4">
      <c r="A400" s="231">
        <v>2140199</v>
      </c>
      <c r="B400" s="232" t="s">
        <v>1762</v>
      </c>
      <c r="C400" s="233" t="s">
        <v>1763</v>
      </c>
      <c r="D400" s="234"/>
    </row>
    <row r="401" customFormat="1" ht="19.9" customHeight="1" spans="1:4">
      <c r="A401" s="227">
        <v>21406</v>
      </c>
      <c r="B401" s="228"/>
      <c r="C401" s="229" t="s">
        <v>1764</v>
      </c>
      <c r="D401" s="230"/>
    </row>
    <row r="402" s="213" customFormat="1" ht="19.9" customHeight="1" spans="1:4">
      <c r="A402" s="231">
        <v>2140602</v>
      </c>
      <c r="B402" s="232" t="s">
        <v>1765</v>
      </c>
      <c r="C402" s="233" t="s">
        <v>1764</v>
      </c>
      <c r="D402" s="234"/>
    </row>
    <row r="403" customFormat="1" ht="19.9" customHeight="1" spans="1:4">
      <c r="A403" s="227">
        <v>21499</v>
      </c>
      <c r="B403" s="228" t="s">
        <v>1766</v>
      </c>
      <c r="C403" s="229" t="s">
        <v>1767</v>
      </c>
      <c r="D403" s="230"/>
    </row>
    <row r="404" s="213" customFormat="1" ht="19.9" customHeight="1" spans="1:4">
      <c r="A404" s="231">
        <v>2149901</v>
      </c>
      <c r="B404" s="232" t="s">
        <v>1768</v>
      </c>
      <c r="C404" s="233" t="s">
        <v>1767</v>
      </c>
      <c r="D404" s="234"/>
    </row>
    <row r="405" customFormat="1" ht="19.9" customHeight="1" spans="1:4">
      <c r="A405" s="223">
        <v>215</v>
      </c>
      <c r="B405" s="224" t="s">
        <v>1111</v>
      </c>
      <c r="C405" s="225" t="s">
        <v>1112</v>
      </c>
      <c r="D405" s="226"/>
    </row>
    <row r="406" customFormat="1" ht="19.9" customHeight="1" spans="1:4">
      <c r="A406" s="227">
        <v>21501</v>
      </c>
      <c r="B406" s="228" t="s">
        <v>1769</v>
      </c>
      <c r="C406" s="229" t="s">
        <v>1770</v>
      </c>
      <c r="D406" s="230"/>
    </row>
    <row r="407" s="213" customFormat="1" ht="19.9" customHeight="1" spans="1:4">
      <c r="A407" s="231">
        <v>2150199</v>
      </c>
      <c r="B407" s="232" t="s">
        <v>1771</v>
      </c>
      <c r="C407" s="233" t="s">
        <v>1770</v>
      </c>
      <c r="D407" s="234"/>
    </row>
    <row r="408" customFormat="1" ht="19.9" customHeight="1" spans="1:4">
      <c r="A408" s="227">
        <v>21505</v>
      </c>
      <c r="B408" s="228" t="s">
        <v>1772</v>
      </c>
      <c r="C408" s="229" t="s">
        <v>1773</v>
      </c>
      <c r="D408" s="230"/>
    </row>
    <row r="409" s="213" customFormat="1" ht="19.9" customHeight="1" spans="1:4">
      <c r="A409" s="231">
        <v>2150501</v>
      </c>
      <c r="B409" s="232" t="s">
        <v>1139</v>
      </c>
      <c r="C409" s="233" t="s">
        <v>1774</v>
      </c>
      <c r="D409" s="234"/>
    </row>
    <row r="410" s="213" customFormat="1" ht="19.9" customHeight="1" spans="1:4">
      <c r="A410" s="231">
        <v>2150599</v>
      </c>
      <c r="B410" s="232" t="s">
        <v>1775</v>
      </c>
      <c r="C410" s="233" t="s">
        <v>1776</v>
      </c>
      <c r="D410" s="234"/>
    </row>
    <row r="411" customFormat="1" ht="19.9" customHeight="1" spans="1:4">
      <c r="A411" s="227">
        <v>21507</v>
      </c>
      <c r="B411" s="228" t="s">
        <v>1777</v>
      </c>
      <c r="C411" s="229" t="s">
        <v>1778</v>
      </c>
      <c r="D411" s="230"/>
    </row>
    <row r="412" s="213" customFormat="1" ht="19.9" customHeight="1" spans="1:4">
      <c r="A412" s="231">
        <v>2150701</v>
      </c>
      <c r="B412" s="232" t="s">
        <v>1139</v>
      </c>
      <c r="C412" s="233" t="s">
        <v>1779</v>
      </c>
      <c r="D412" s="234"/>
    </row>
    <row r="413" s="213" customFormat="1" ht="19.9" customHeight="1" spans="1:4">
      <c r="A413" s="231">
        <v>2150799</v>
      </c>
      <c r="B413" s="232" t="s">
        <v>1780</v>
      </c>
      <c r="C413" s="233" t="s">
        <v>1781</v>
      </c>
      <c r="D413" s="234"/>
    </row>
    <row r="414" customFormat="1" ht="19.9" customHeight="1" spans="1:4">
      <c r="A414" s="223">
        <v>216</v>
      </c>
      <c r="B414" s="224" t="s">
        <v>1114</v>
      </c>
      <c r="C414" s="225" t="s">
        <v>1115</v>
      </c>
      <c r="D414" s="226"/>
    </row>
    <row r="415" customFormat="1" ht="19.9" customHeight="1" spans="1:4">
      <c r="A415" s="227">
        <v>21602</v>
      </c>
      <c r="B415" s="228" t="s">
        <v>1782</v>
      </c>
      <c r="C415" s="229" t="s">
        <v>1783</v>
      </c>
      <c r="D415" s="230"/>
    </row>
    <row r="416" s="213" customFormat="1" ht="19.9" customHeight="1" spans="1:4">
      <c r="A416" s="231">
        <v>2160201</v>
      </c>
      <c r="B416" s="232" t="s">
        <v>1139</v>
      </c>
      <c r="C416" s="233" t="s">
        <v>1784</v>
      </c>
      <c r="D416" s="234"/>
    </row>
    <row r="417" s="213" customFormat="1" ht="19.9" customHeight="1" spans="1:4">
      <c r="A417" s="231">
        <v>2160217</v>
      </c>
      <c r="B417" s="232" t="s">
        <v>1785</v>
      </c>
      <c r="C417" s="233">
        <v>0</v>
      </c>
      <c r="D417" s="234"/>
    </row>
    <row r="418" s="213" customFormat="1" ht="19.9" customHeight="1" spans="1:4">
      <c r="A418" s="231">
        <v>2160299</v>
      </c>
      <c r="B418" s="232" t="s">
        <v>1786</v>
      </c>
      <c r="C418" s="233" t="s">
        <v>1787</v>
      </c>
      <c r="D418" s="234"/>
    </row>
    <row r="419" customFormat="1" ht="19.9" customHeight="1" spans="1:4">
      <c r="A419" s="227">
        <v>21606</v>
      </c>
      <c r="B419" s="228" t="s">
        <v>1788</v>
      </c>
      <c r="C419" s="229" t="s">
        <v>1789</v>
      </c>
      <c r="D419" s="230"/>
    </row>
    <row r="420" s="213" customFormat="1" ht="19.9" customHeight="1" spans="1:4">
      <c r="A420" s="231">
        <v>2160699</v>
      </c>
      <c r="B420" s="232" t="s">
        <v>1790</v>
      </c>
      <c r="C420" s="233" t="s">
        <v>1789</v>
      </c>
      <c r="D420" s="234"/>
    </row>
    <row r="421" customFormat="1" ht="19.9" customHeight="1" spans="1:4">
      <c r="A421" s="227">
        <v>21699</v>
      </c>
      <c r="B421" s="228" t="s">
        <v>1791</v>
      </c>
      <c r="C421" s="229" t="s">
        <v>1792</v>
      </c>
      <c r="D421" s="230"/>
    </row>
    <row r="422" s="213" customFormat="1" ht="19.9" customHeight="1" spans="1:4">
      <c r="A422" s="231">
        <v>2169901</v>
      </c>
      <c r="B422" s="232" t="s">
        <v>1793</v>
      </c>
      <c r="C422" s="233" t="s">
        <v>1792</v>
      </c>
      <c r="D422" s="234"/>
    </row>
    <row r="423" s="213" customFormat="1" ht="19.9" customHeight="1" spans="1:4">
      <c r="A423" s="231">
        <v>2169999</v>
      </c>
      <c r="B423" s="232" t="s">
        <v>1791</v>
      </c>
      <c r="C423" s="233">
        <v>0</v>
      </c>
      <c r="D423" s="234"/>
    </row>
    <row r="424" customFormat="1" ht="19.9" customHeight="1" spans="1:4">
      <c r="A424" s="223">
        <v>220</v>
      </c>
      <c r="B424" s="224" t="s">
        <v>1117</v>
      </c>
      <c r="C424" s="225" t="s">
        <v>1118</v>
      </c>
      <c r="D424" s="226"/>
    </row>
    <row r="425" customFormat="1" ht="19.9" customHeight="1" spans="1:4">
      <c r="A425" s="227">
        <v>22001</v>
      </c>
      <c r="B425" s="228" t="s">
        <v>1794</v>
      </c>
      <c r="C425" s="229" t="s">
        <v>1795</v>
      </c>
      <c r="D425" s="230"/>
    </row>
    <row r="426" s="213" customFormat="1" ht="19.9" customHeight="1" spans="1:4">
      <c r="A426" s="231">
        <v>2200101</v>
      </c>
      <c r="B426" s="232" t="s">
        <v>1139</v>
      </c>
      <c r="C426" s="233" t="s">
        <v>1796</v>
      </c>
      <c r="D426" s="234"/>
    </row>
    <row r="427" s="213" customFormat="1" ht="19.9" customHeight="1" spans="1:4">
      <c r="A427" s="231">
        <v>2200104</v>
      </c>
      <c r="B427" s="232" t="s">
        <v>1797</v>
      </c>
      <c r="C427" s="233">
        <v>0</v>
      </c>
      <c r="D427" s="234"/>
    </row>
    <row r="428" s="213" customFormat="1" ht="19.9" customHeight="1" spans="1:4">
      <c r="A428" s="231">
        <v>2200109</v>
      </c>
      <c r="B428" s="232" t="s">
        <v>1798</v>
      </c>
      <c r="C428" s="233" t="s">
        <v>1799</v>
      </c>
      <c r="D428" s="234"/>
    </row>
    <row r="429" s="213" customFormat="1" ht="19.9" customHeight="1" spans="1:4">
      <c r="A429" s="231">
        <v>2200114</v>
      </c>
      <c r="B429" s="232" t="s">
        <v>1800</v>
      </c>
      <c r="C429" s="233" t="s">
        <v>1801</v>
      </c>
      <c r="D429" s="234"/>
    </row>
    <row r="430" s="213" customFormat="1" ht="19.9" customHeight="1" spans="1:4">
      <c r="A430" s="231">
        <v>2200199</v>
      </c>
      <c r="B430" s="232" t="s">
        <v>1802</v>
      </c>
      <c r="C430" s="233" t="s">
        <v>1803</v>
      </c>
      <c r="D430" s="234"/>
    </row>
    <row r="431" customFormat="1" ht="19.9" customHeight="1" spans="1:4">
      <c r="A431" s="227">
        <v>22005</v>
      </c>
      <c r="B431" s="228" t="s">
        <v>1804</v>
      </c>
      <c r="C431" s="229" t="s">
        <v>1691</v>
      </c>
      <c r="D431" s="230"/>
    </row>
    <row r="432" s="213" customFormat="1" ht="19.9" customHeight="1" spans="1:4">
      <c r="A432" s="231">
        <v>2200599</v>
      </c>
      <c r="B432" s="232" t="s">
        <v>1805</v>
      </c>
      <c r="C432" s="233" t="s">
        <v>1691</v>
      </c>
      <c r="D432" s="234"/>
    </row>
    <row r="433" customFormat="1" ht="19.9" customHeight="1" spans="1:4">
      <c r="A433" s="223">
        <v>221</v>
      </c>
      <c r="B433" s="224" t="s">
        <v>1120</v>
      </c>
      <c r="C433" s="225" t="s">
        <v>1121</v>
      </c>
      <c r="D433" s="226"/>
    </row>
    <row r="434" customFormat="1" ht="19.9" customHeight="1" spans="1:4">
      <c r="A434" s="227">
        <v>22101</v>
      </c>
      <c r="B434" s="228" t="s">
        <v>1806</v>
      </c>
      <c r="C434" s="229" t="s">
        <v>1807</v>
      </c>
      <c r="D434" s="230"/>
    </row>
    <row r="435" s="213" customFormat="1" ht="19.9" customHeight="1" spans="1:4">
      <c r="A435" s="231">
        <v>2210103</v>
      </c>
      <c r="B435" s="232" t="s">
        <v>1808</v>
      </c>
      <c r="C435" s="233">
        <v>0</v>
      </c>
      <c r="D435" s="234"/>
    </row>
    <row r="436" s="213" customFormat="1" ht="19.9" customHeight="1" spans="1:4">
      <c r="A436" s="231">
        <v>2210105</v>
      </c>
      <c r="B436" s="232" t="s">
        <v>1809</v>
      </c>
      <c r="C436" s="233" t="s">
        <v>1691</v>
      </c>
      <c r="D436" s="234"/>
    </row>
    <row r="437" s="213" customFormat="1" ht="19.9" customHeight="1" spans="1:4">
      <c r="A437" s="231">
        <v>2210106</v>
      </c>
      <c r="B437" s="232" t="s">
        <v>1810</v>
      </c>
      <c r="C437" s="233" t="s">
        <v>1342</v>
      </c>
      <c r="D437" s="234"/>
    </row>
    <row r="438" s="213" customFormat="1" ht="19.9" customHeight="1" spans="1:4">
      <c r="A438" s="231">
        <v>2210107</v>
      </c>
      <c r="B438" s="232" t="s">
        <v>1811</v>
      </c>
      <c r="C438" s="233" t="s">
        <v>1812</v>
      </c>
      <c r="D438" s="234"/>
    </row>
    <row r="439" s="213" customFormat="1" ht="19.9" customHeight="1" spans="1:4">
      <c r="A439" s="231">
        <v>2210108</v>
      </c>
      <c r="B439" s="232" t="s">
        <v>1813</v>
      </c>
      <c r="C439" s="233" t="s">
        <v>1814</v>
      </c>
      <c r="D439" s="234"/>
    </row>
    <row r="440" customFormat="1" ht="19.9" customHeight="1" spans="1:4">
      <c r="A440" s="227">
        <v>22102</v>
      </c>
      <c r="B440" s="228" t="s">
        <v>1815</v>
      </c>
      <c r="C440" s="229" t="s">
        <v>1816</v>
      </c>
      <c r="D440" s="230"/>
    </row>
    <row r="441" s="213" customFormat="1" ht="19.9" customHeight="1" spans="1:4">
      <c r="A441" s="231">
        <v>2210201</v>
      </c>
      <c r="B441" s="232" t="s">
        <v>1817</v>
      </c>
      <c r="C441" s="233" t="s">
        <v>1816</v>
      </c>
      <c r="D441" s="234"/>
    </row>
    <row r="442" customFormat="1" ht="19.9" customHeight="1" spans="1:4">
      <c r="A442" s="227">
        <v>22103</v>
      </c>
      <c r="B442" s="228" t="s">
        <v>1818</v>
      </c>
      <c r="C442" s="229" t="s">
        <v>1819</v>
      </c>
      <c r="D442" s="230"/>
    </row>
    <row r="443" s="213" customFormat="1" ht="19.9" customHeight="1" spans="1:4">
      <c r="A443" s="231">
        <v>2210301</v>
      </c>
      <c r="B443" s="232" t="s">
        <v>1820</v>
      </c>
      <c r="C443" s="233" t="s">
        <v>1821</v>
      </c>
      <c r="D443" s="234"/>
    </row>
    <row r="444" s="213" customFormat="1" ht="19.9" customHeight="1" spans="1:4">
      <c r="A444" s="231">
        <v>2210302</v>
      </c>
      <c r="B444" s="232" t="s">
        <v>1822</v>
      </c>
      <c r="C444" s="233" t="s">
        <v>1823</v>
      </c>
      <c r="D444" s="234"/>
    </row>
    <row r="445" customFormat="1" ht="19.9" customHeight="1" spans="1:4">
      <c r="A445" s="223">
        <v>222</v>
      </c>
      <c r="B445" s="224" t="s">
        <v>1123</v>
      </c>
      <c r="C445" s="225" t="s">
        <v>1124</v>
      </c>
      <c r="D445" s="226"/>
    </row>
    <row r="446" customFormat="1" ht="19.9" customHeight="1" spans="1:4">
      <c r="A446" s="227">
        <v>22201</v>
      </c>
      <c r="B446" s="228" t="s">
        <v>1824</v>
      </c>
      <c r="C446" s="229">
        <v>0</v>
      </c>
      <c r="D446" s="230"/>
    </row>
    <row r="447" s="213" customFormat="1" ht="19.9" customHeight="1" spans="1:4">
      <c r="A447" s="231">
        <v>2220199</v>
      </c>
      <c r="B447" s="232" t="s">
        <v>1825</v>
      </c>
      <c r="C447" s="233">
        <v>0</v>
      </c>
      <c r="D447" s="234"/>
    </row>
    <row r="448" customFormat="1" ht="19.9" customHeight="1" spans="1:4">
      <c r="A448" s="227">
        <v>22204</v>
      </c>
      <c r="B448" s="228" t="s">
        <v>1826</v>
      </c>
      <c r="C448" s="229" t="s">
        <v>1168</v>
      </c>
      <c r="D448" s="230"/>
    </row>
    <row r="449" s="213" customFormat="1" ht="19.9" customHeight="1" spans="1:4">
      <c r="A449" s="231">
        <v>2220401</v>
      </c>
      <c r="B449" s="232" t="s">
        <v>1827</v>
      </c>
      <c r="C449" s="233" t="s">
        <v>1168</v>
      </c>
      <c r="D449" s="234"/>
    </row>
    <row r="450" s="213" customFormat="1" ht="19.9" customHeight="1" spans="1:4">
      <c r="A450" s="231">
        <v>2220499</v>
      </c>
      <c r="B450" s="232" t="s">
        <v>1828</v>
      </c>
      <c r="C450" s="233">
        <v>0</v>
      </c>
      <c r="D450" s="234"/>
    </row>
    <row r="451" customFormat="1" ht="19.9" customHeight="1" spans="1:4">
      <c r="A451" s="227">
        <v>22205</v>
      </c>
      <c r="B451" s="228" t="s">
        <v>1829</v>
      </c>
      <c r="C451" s="229" t="s">
        <v>1830</v>
      </c>
      <c r="D451" s="230"/>
    </row>
    <row r="452" s="213" customFormat="1" ht="19.9" customHeight="1" spans="1:4">
      <c r="A452" s="231">
        <v>2220511</v>
      </c>
      <c r="B452" s="232" t="s">
        <v>1831</v>
      </c>
      <c r="C452" s="233" t="s">
        <v>1830</v>
      </c>
      <c r="D452" s="234"/>
    </row>
    <row r="453" customFormat="1" ht="19.9" customHeight="1" spans="1:4">
      <c r="A453" s="223">
        <v>224</v>
      </c>
      <c r="B453" s="224" t="s">
        <v>1126</v>
      </c>
      <c r="C453" s="225" t="s">
        <v>1127</v>
      </c>
      <c r="D453" s="226"/>
    </row>
    <row r="454" customFormat="1" ht="19.9" customHeight="1" spans="1:4">
      <c r="A454" s="227">
        <v>22401</v>
      </c>
      <c r="B454" s="228" t="s">
        <v>1832</v>
      </c>
      <c r="C454" s="229" t="s">
        <v>1833</v>
      </c>
      <c r="D454" s="230"/>
    </row>
    <row r="455" s="213" customFormat="1" ht="19.9" customHeight="1" spans="1:4">
      <c r="A455" s="231">
        <v>2240101</v>
      </c>
      <c r="B455" s="232" t="s">
        <v>1139</v>
      </c>
      <c r="C455" s="233" t="s">
        <v>1834</v>
      </c>
      <c r="D455" s="234"/>
    </row>
    <row r="456" s="213" customFormat="1" ht="19.9" customHeight="1" spans="1:4">
      <c r="A456" s="231">
        <v>2240104</v>
      </c>
      <c r="B456" s="232" t="s">
        <v>1835</v>
      </c>
      <c r="C456" s="233">
        <v>0</v>
      </c>
      <c r="D456" s="234"/>
    </row>
    <row r="457" s="213" customFormat="1" ht="19.9" customHeight="1" spans="1:4">
      <c r="A457" s="231">
        <v>2240109</v>
      </c>
      <c r="B457" s="232" t="s">
        <v>1836</v>
      </c>
      <c r="C457" s="233" t="s">
        <v>1433</v>
      </c>
      <c r="D457" s="234"/>
    </row>
    <row r="458" s="213" customFormat="1" ht="19.9" customHeight="1" spans="1:4">
      <c r="A458" s="231">
        <v>2240199</v>
      </c>
      <c r="B458" s="232" t="s">
        <v>1837</v>
      </c>
      <c r="C458" s="233" t="s">
        <v>1838</v>
      </c>
      <c r="D458" s="234"/>
    </row>
    <row r="459" customFormat="1" ht="19.9" customHeight="1" spans="1:4">
      <c r="A459" s="227">
        <v>22402</v>
      </c>
      <c r="B459" s="228" t="s">
        <v>1839</v>
      </c>
      <c r="C459" s="229" t="s">
        <v>1840</v>
      </c>
      <c r="D459" s="230"/>
    </row>
    <row r="460" s="213" customFormat="1" ht="19.9" customHeight="1" spans="1:4">
      <c r="A460" s="231">
        <v>2240201</v>
      </c>
      <c r="B460" s="232" t="s">
        <v>1139</v>
      </c>
      <c r="C460" s="233" t="s">
        <v>1841</v>
      </c>
      <c r="D460" s="234"/>
    </row>
    <row r="461" s="213" customFormat="1" ht="19.9" customHeight="1" spans="1:4">
      <c r="A461" s="231">
        <v>2240204</v>
      </c>
      <c r="B461" s="232" t="s">
        <v>1842</v>
      </c>
      <c r="C461" s="233" t="s">
        <v>1843</v>
      </c>
      <c r="D461" s="234"/>
    </row>
    <row r="462" s="213" customFormat="1" ht="19.9" customHeight="1" spans="1:4">
      <c r="A462" s="231">
        <v>2240299</v>
      </c>
      <c r="B462" s="232" t="s">
        <v>1844</v>
      </c>
      <c r="C462" s="233">
        <v>0</v>
      </c>
      <c r="D462" s="234"/>
    </row>
    <row r="463" customFormat="1" ht="19.9" customHeight="1" spans="1:4">
      <c r="A463" s="227">
        <v>22404</v>
      </c>
      <c r="B463" s="228" t="s">
        <v>1845</v>
      </c>
      <c r="C463" s="229" t="s">
        <v>1846</v>
      </c>
      <c r="D463" s="230"/>
    </row>
    <row r="464" s="213" customFormat="1" ht="19.9" customHeight="1" spans="1:4">
      <c r="A464" s="231">
        <v>2240401</v>
      </c>
      <c r="B464" s="232" t="s">
        <v>1139</v>
      </c>
      <c r="C464" s="233" t="s">
        <v>1846</v>
      </c>
      <c r="D464" s="234"/>
    </row>
    <row r="465" customFormat="1" ht="19.9" customHeight="1" spans="1:4">
      <c r="A465" s="227">
        <v>22406</v>
      </c>
      <c r="B465" s="228" t="s">
        <v>1847</v>
      </c>
      <c r="C465" s="229">
        <v>0</v>
      </c>
      <c r="D465" s="230"/>
    </row>
    <row r="466" s="213" customFormat="1" ht="19.9" customHeight="1" spans="1:4">
      <c r="A466" s="231">
        <v>2240601</v>
      </c>
      <c r="B466" s="232" t="s">
        <v>1848</v>
      </c>
      <c r="C466" s="233">
        <v>0</v>
      </c>
      <c r="D466" s="234"/>
    </row>
    <row r="467" customFormat="1" ht="19.9" customHeight="1" spans="1:4">
      <c r="A467" s="227">
        <v>22499</v>
      </c>
      <c r="B467" s="228" t="s">
        <v>1849</v>
      </c>
      <c r="C467" s="229">
        <v>0</v>
      </c>
      <c r="D467" s="230"/>
    </row>
    <row r="468" s="213" customFormat="1" ht="19.9" customHeight="1" spans="1:4">
      <c r="A468" s="231">
        <v>2249999</v>
      </c>
      <c r="B468" s="232" t="s">
        <v>1849</v>
      </c>
      <c r="C468" s="233">
        <v>0</v>
      </c>
      <c r="D468" s="234"/>
    </row>
    <row r="469" customFormat="1" ht="19.9" customHeight="1" spans="1:4">
      <c r="A469" s="223">
        <v>229</v>
      </c>
      <c r="B469" s="224" t="s">
        <v>1129</v>
      </c>
      <c r="C469" s="225" t="s">
        <v>1130</v>
      </c>
      <c r="D469" s="226"/>
    </row>
    <row r="470" customFormat="1" ht="19.9" customHeight="1" spans="1:4">
      <c r="A470" s="227">
        <v>22902</v>
      </c>
      <c r="B470" s="228" t="s">
        <v>1850</v>
      </c>
      <c r="C470" s="229" t="s">
        <v>1130</v>
      </c>
      <c r="D470" s="230"/>
    </row>
    <row r="471" s="213" customFormat="1" ht="19.9" customHeight="1" spans="1:4">
      <c r="A471" s="231">
        <v>2290201</v>
      </c>
      <c r="B471" s="232" t="s">
        <v>1850</v>
      </c>
      <c r="C471" s="233" t="s">
        <v>1130</v>
      </c>
      <c r="D471" s="234"/>
    </row>
    <row r="472" customFormat="1" ht="19.9" customHeight="1" spans="1:4">
      <c r="A472" s="227">
        <v>22999</v>
      </c>
      <c r="B472" s="228" t="s">
        <v>1129</v>
      </c>
      <c r="C472" s="229">
        <v>0</v>
      </c>
      <c r="D472" s="230"/>
    </row>
    <row r="473" s="213" customFormat="1" ht="19.9" customHeight="1" spans="1:4">
      <c r="A473" s="231">
        <v>2299999</v>
      </c>
      <c r="B473" s="232" t="s">
        <v>1129</v>
      </c>
      <c r="C473" s="233">
        <v>0</v>
      </c>
      <c r="D473" s="234"/>
    </row>
    <row r="474" customFormat="1" ht="19.9" customHeight="1" spans="1:4">
      <c r="A474" s="223">
        <v>232</v>
      </c>
      <c r="B474" s="224" t="s">
        <v>1132</v>
      </c>
      <c r="C474" s="225" t="s">
        <v>1133</v>
      </c>
      <c r="D474" s="226"/>
    </row>
    <row r="475" customFormat="1" ht="19.9" customHeight="1" spans="1:4">
      <c r="A475" s="227">
        <v>23203</v>
      </c>
      <c r="B475" s="228" t="s">
        <v>1851</v>
      </c>
      <c r="C475" s="229" t="s">
        <v>1133</v>
      </c>
      <c r="D475" s="230"/>
    </row>
    <row r="476" s="213" customFormat="1" ht="19.9" customHeight="1" spans="1:4">
      <c r="A476" s="231">
        <v>2320301</v>
      </c>
      <c r="B476" s="232" t="s">
        <v>1852</v>
      </c>
      <c r="C476" s="233" t="s">
        <v>1133</v>
      </c>
      <c r="D476" s="234"/>
    </row>
    <row r="477" customFormat="1" ht="19.9" customHeight="1" spans="1:4">
      <c r="A477" s="235" t="s">
        <v>1134</v>
      </c>
      <c r="B477" s="235"/>
      <c r="C477" s="236" t="s">
        <v>1135</v>
      </c>
      <c r="D477" s="230"/>
    </row>
  </sheetData>
  <mergeCells count="3">
    <mergeCell ref="A2:D2"/>
    <mergeCell ref="A4:D4"/>
    <mergeCell ref="A477:B47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opLeftCell="A24" workbookViewId="0">
      <selection activeCell="B10" sqref="B10"/>
    </sheetView>
  </sheetViews>
  <sheetFormatPr defaultColWidth="10" defaultRowHeight="13.5" outlineLevelCol="3"/>
  <cols>
    <col min="1" max="1" width="12.8166666666667" style="109" customWidth="1"/>
    <col min="2" max="2" width="33.3416666666667" style="109" customWidth="1"/>
    <col min="3" max="3" width="16.4083333333333" style="109" customWidth="1"/>
    <col min="4" max="4" width="10.2583333333333" style="109" customWidth="1"/>
    <col min="5" max="16379" width="10" style="109"/>
  </cols>
  <sheetData>
    <row r="1" s="109" customFormat="1" ht="14.3" customHeight="1" spans="1:4">
      <c r="A1" s="110" t="s">
        <v>1853</v>
      </c>
      <c r="B1" s="188"/>
      <c r="C1" s="188"/>
      <c r="D1" s="204"/>
    </row>
    <row r="2" s="109" customFormat="1" ht="19.9" customHeight="1" spans="1:4">
      <c r="A2" s="205" t="s">
        <v>1854</v>
      </c>
      <c r="B2" s="205"/>
      <c r="C2" s="205"/>
      <c r="D2" s="205"/>
    </row>
    <row r="3" s="109" customFormat="1" ht="17.05" customHeight="1" spans="2:4">
      <c r="B3" s="206"/>
      <c r="C3" s="207" t="s">
        <v>3</v>
      </c>
      <c r="D3" s="208"/>
    </row>
    <row r="4" s="109" customFormat="1" ht="21.35" customHeight="1" spans="1:4">
      <c r="A4" s="67" t="s">
        <v>6</v>
      </c>
      <c r="B4" s="67"/>
      <c r="C4" s="209" t="s">
        <v>7</v>
      </c>
      <c r="D4" s="68" t="s">
        <v>61</v>
      </c>
    </row>
    <row r="5" s="109" customFormat="1" ht="34.15" customHeight="1" spans="1:4">
      <c r="A5" s="67" t="s">
        <v>58</v>
      </c>
      <c r="B5" s="67" t="s">
        <v>59</v>
      </c>
      <c r="C5" s="67" t="s">
        <v>9</v>
      </c>
      <c r="D5" s="69"/>
    </row>
    <row r="6" s="109" customFormat="1" ht="19.9" customHeight="1" spans="1:4">
      <c r="A6" s="122" t="s">
        <v>1855</v>
      </c>
      <c r="B6" s="122" t="s">
        <v>1856</v>
      </c>
      <c r="C6" s="124" t="s">
        <v>1857</v>
      </c>
      <c r="D6" s="125"/>
    </row>
    <row r="7" s="109" customFormat="1" ht="19.9" customHeight="1" spans="1:4">
      <c r="A7" s="73" t="s">
        <v>1858</v>
      </c>
      <c r="B7" s="122" t="s">
        <v>1859</v>
      </c>
      <c r="C7" s="124" t="s">
        <v>1860</v>
      </c>
      <c r="D7" s="125"/>
    </row>
    <row r="8" s="109" customFormat="1" ht="19.9" customHeight="1" spans="1:4">
      <c r="A8" s="73" t="s">
        <v>1861</v>
      </c>
      <c r="B8" s="122" t="s">
        <v>1862</v>
      </c>
      <c r="C8" s="124" t="s">
        <v>1863</v>
      </c>
      <c r="D8" s="125"/>
    </row>
    <row r="9" s="109" customFormat="1" ht="19.9" customHeight="1" spans="1:4">
      <c r="A9" s="73" t="s">
        <v>1864</v>
      </c>
      <c r="B9" s="122" t="s">
        <v>1817</v>
      </c>
      <c r="C9" s="124" t="s">
        <v>1865</v>
      </c>
      <c r="D9" s="125"/>
    </row>
    <row r="10" s="109" customFormat="1" ht="19.9" customHeight="1" spans="1:4">
      <c r="A10" s="73" t="s">
        <v>1866</v>
      </c>
      <c r="B10" s="122" t="s">
        <v>1497</v>
      </c>
      <c r="C10" s="124" t="s">
        <v>1498</v>
      </c>
      <c r="D10" s="125"/>
    </row>
    <row r="11" s="109" customFormat="1" ht="19.9" customHeight="1" spans="1:4">
      <c r="A11" s="73" t="s">
        <v>1867</v>
      </c>
      <c r="B11" s="122" t="s">
        <v>1868</v>
      </c>
      <c r="C11" s="124" t="s">
        <v>1869</v>
      </c>
      <c r="D11" s="125"/>
    </row>
    <row r="12" s="109" customFormat="1" ht="19.9" customHeight="1" spans="1:4">
      <c r="A12" s="122" t="s">
        <v>1870</v>
      </c>
      <c r="B12" s="122" t="s">
        <v>1871</v>
      </c>
      <c r="C12" s="124" t="s">
        <v>1872</v>
      </c>
      <c r="D12" s="125"/>
    </row>
    <row r="13" s="109" customFormat="1" ht="19.9" customHeight="1" spans="1:4">
      <c r="A13" s="73" t="s">
        <v>1873</v>
      </c>
      <c r="B13" s="122" t="s">
        <v>1874</v>
      </c>
      <c r="C13" s="124" t="s">
        <v>1875</v>
      </c>
      <c r="D13" s="125"/>
    </row>
    <row r="14" s="109" customFormat="1" ht="19.9" customHeight="1" spans="1:4">
      <c r="A14" s="73" t="s">
        <v>1876</v>
      </c>
      <c r="B14" s="122" t="s">
        <v>1877</v>
      </c>
      <c r="C14" s="124" t="s">
        <v>1878</v>
      </c>
      <c r="D14" s="125"/>
    </row>
    <row r="15" s="109" customFormat="1" ht="19.9" customHeight="1" spans="1:4">
      <c r="A15" s="73" t="s">
        <v>1879</v>
      </c>
      <c r="B15" s="122" t="s">
        <v>1880</v>
      </c>
      <c r="C15" s="124" t="s">
        <v>1881</v>
      </c>
      <c r="D15" s="125"/>
    </row>
    <row r="16" s="109" customFormat="1" ht="19.9" customHeight="1" spans="1:4">
      <c r="A16" s="73" t="s">
        <v>1882</v>
      </c>
      <c r="B16" s="122" t="s">
        <v>1883</v>
      </c>
      <c r="C16" s="124" t="s">
        <v>1884</v>
      </c>
      <c r="D16" s="125"/>
    </row>
    <row r="17" s="109" customFormat="1" ht="19.9" customHeight="1" spans="1:4">
      <c r="A17" s="73" t="s">
        <v>1885</v>
      </c>
      <c r="B17" s="122" t="s">
        <v>1886</v>
      </c>
      <c r="C17" s="124" t="s">
        <v>1887</v>
      </c>
      <c r="D17" s="125"/>
    </row>
    <row r="18" s="109" customFormat="1" ht="19.9" customHeight="1" spans="1:4">
      <c r="A18" s="73" t="s">
        <v>1888</v>
      </c>
      <c r="B18" s="122" t="s">
        <v>1889</v>
      </c>
      <c r="C18" s="124" t="s">
        <v>1890</v>
      </c>
      <c r="D18" s="125"/>
    </row>
    <row r="19" s="109" customFormat="1" ht="19.9" customHeight="1" spans="1:4">
      <c r="A19" s="73" t="s">
        <v>1891</v>
      </c>
      <c r="B19" s="122" t="s">
        <v>1892</v>
      </c>
      <c r="C19" s="124" t="s">
        <v>1579</v>
      </c>
      <c r="D19" s="125"/>
    </row>
    <row r="20" s="109" customFormat="1" ht="19.9" customHeight="1" spans="1:4">
      <c r="A20" s="73" t="s">
        <v>1893</v>
      </c>
      <c r="B20" s="122" t="s">
        <v>1894</v>
      </c>
      <c r="C20" s="124" t="s">
        <v>1895</v>
      </c>
      <c r="D20" s="125"/>
    </row>
    <row r="21" s="109" customFormat="1" ht="19.9" customHeight="1" spans="1:4">
      <c r="A21" s="73" t="s">
        <v>1896</v>
      </c>
      <c r="B21" s="122" t="s">
        <v>1897</v>
      </c>
      <c r="C21" s="124" t="s">
        <v>1898</v>
      </c>
      <c r="D21" s="125"/>
    </row>
    <row r="22" s="109" customFormat="1" ht="19.9" customHeight="1" spans="1:4">
      <c r="A22" s="73" t="s">
        <v>1899</v>
      </c>
      <c r="B22" s="122" t="s">
        <v>1900</v>
      </c>
      <c r="C22" s="124" t="s">
        <v>1901</v>
      </c>
      <c r="D22" s="125"/>
    </row>
    <row r="23" s="109" customFormat="1" ht="19.9" customHeight="1" spans="1:4">
      <c r="A23" s="122" t="s">
        <v>1902</v>
      </c>
      <c r="B23" s="122" t="s">
        <v>1903</v>
      </c>
      <c r="C23" s="124" t="s">
        <v>1904</v>
      </c>
      <c r="D23" s="125"/>
    </row>
    <row r="24" s="109" customFormat="1" ht="19.9" customHeight="1" spans="1:4">
      <c r="A24" s="73" t="s">
        <v>1905</v>
      </c>
      <c r="B24" s="122" t="s">
        <v>1906</v>
      </c>
      <c r="C24" s="124" t="s">
        <v>1907</v>
      </c>
      <c r="D24" s="125"/>
    </row>
    <row r="25" s="109" customFormat="1" ht="19.9" customHeight="1" spans="1:4">
      <c r="A25" s="73" t="s">
        <v>1908</v>
      </c>
      <c r="B25" s="122" t="s">
        <v>1909</v>
      </c>
      <c r="C25" s="124" t="s">
        <v>1910</v>
      </c>
      <c r="D25" s="125"/>
    </row>
    <row r="26" s="109" customFormat="1" ht="19.9" customHeight="1" spans="1:4">
      <c r="A26" s="73" t="s">
        <v>1911</v>
      </c>
      <c r="B26" s="122" t="s">
        <v>1912</v>
      </c>
      <c r="C26" s="124" t="s">
        <v>1913</v>
      </c>
      <c r="D26" s="125"/>
    </row>
    <row r="27" s="109" customFormat="1" ht="19.9" customHeight="1" spans="1:4">
      <c r="A27" s="73" t="s">
        <v>1914</v>
      </c>
      <c r="B27" s="122" t="s">
        <v>1915</v>
      </c>
      <c r="C27" s="124" t="s">
        <v>1916</v>
      </c>
      <c r="D27" s="125"/>
    </row>
    <row r="28" s="109" customFormat="1" ht="19.9" customHeight="1" spans="1:4">
      <c r="A28" s="73" t="s">
        <v>1917</v>
      </c>
      <c r="B28" s="122" t="s">
        <v>1918</v>
      </c>
      <c r="C28" s="124" t="s">
        <v>1919</v>
      </c>
      <c r="D28" s="125"/>
    </row>
    <row r="29" s="109" customFormat="1" ht="19.9" customHeight="1" spans="1:4">
      <c r="A29" s="73" t="s">
        <v>1920</v>
      </c>
      <c r="B29" s="122" t="s">
        <v>1921</v>
      </c>
      <c r="C29" s="124" t="s">
        <v>1922</v>
      </c>
      <c r="D29" s="125"/>
    </row>
    <row r="30" s="109" customFormat="1" ht="19.9" customHeight="1" spans="1:4">
      <c r="A30" s="73" t="s">
        <v>1923</v>
      </c>
      <c r="B30" s="122" t="s">
        <v>1924</v>
      </c>
      <c r="C30" s="124" t="s">
        <v>1925</v>
      </c>
      <c r="D30" s="125"/>
    </row>
    <row r="31" s="109" customFormat="1" ht="19.9" customHeight="1" spans="1:4">
      <c r="A31" s="122" t="s">
        <v>1926</v>
      </c>
      <c r="B31" s="122" t="s">
        <v>1927</v>
      </c>
      <c r="C31" s="124" t="s">
        <v>1928</v>
      </c>
      <c r="D31" s="125"/>
    </row>
    <row r="32" s="109" customFormat="1" ht="19.9" customHeight="1" spans="1:4">
      <c r="A32" s="73" t="s">
        <v>1929</v>
      </c>
      <c r="B32" s="122" t="s">
        <v>1930</v>
      </c>
      <c r="C32" s="124" t="s">
        <v>1931</v>
      </c>
      <c r="D32" s="125"/>
    </row>
    <row r="33" s="109" customFormat="1" ht="19.9" customHeight="1" spans="1:4">
      <c r="A33" s="73" t="s">
        <v>1932</v>
      </c>
      <c r="B33" s="122" t="s">
        <v>1933</v>
      </c>
      <c r="C33" s="124" t="s">
        <v>1934</v>
      </c>
      <c r="D33" s="125"/>
    </row>
    <row r="34" s="109" customFormat="1" ht="19.9" customHeight="1" spans="1:4">
      <c r="A34" s="122" t="s">
        <v>1935</v>
      </c>
      <c r="B34" s="122" t="s">
        <v>1936</v>
      </c>
      <c r="C34" s="124" t="s">
        <v>1937</v>
      </c>
      <c r="D34" s="125"/>
    </row>
    <row r="35" s="109" customFormat="1" ht="19.9" customHeight="1" spans="1:4">
      <c r="A35" s="73" t="s">
        <v>1938</v>
      </c>
      <c r="B35" s="122" t="s">
        <v>1939</v>
      </c>
      <c r="C35" s="124" t="s">
        <v>1937</v>
      </c>
      <c r="D35" s="125"/>
    </row>
    <row r="36" s="109" customFormat="1" ht="19.9" customHeight="1" spans="1:4">
      <c r="A36" s="122" t="s">
        <v>1940</v>
      </c>
      <c r="B36" s="122" t="s">
        <v>1941</v>
      </c>
      <c r="C36" s="124" t="s">
        <v>1942</v>
      </c>
      <c r="D36" s="125"/>
    </row>
    <row r="37" s="109" customFormat="1" ht="19.9" customHeight="1" spans="1:4">
      <c r="A37" s="73" t="s">
        <v>1943</v>
      </c>
      <c r="B37" s="122" t="s">
        <v>1944</v>
      </c>
      <c r="C37" s="124" t="s">
        <v>1945</v>
      </c>
      <c r="D37" s="125"/>
    </row>
    <row r="38" s="109" customFormat="1" ht="19.9" customHeight="1" spans="1:4">
      <c r="A38" s="73" t="s">
        <v>1946</v>
      </c>
      <c r="B38" s="122" t="s">
        <v>1947</v>
      </c>
      <c r="C38" s="124" t="s">
        <v>1767</v>
      </c>
      <c r="D38" s="125"/>
    </row>
    <row r="39" s="109" customFormat="1" ht="19.9" customHeight="1" spans="1:4">
      <c r="A39" s="122" t="s">
        <v>1948</v>
      </c>
      <c r="B39" s="122" t="s">
        <v>1949</v>
      </c>
      <c r="C39" s="124" t="s">
        <v>1950</v>
      </c>
      <c r="D39" s="125"/>
    </row>
    <row r="40" s="109" customFormat="1" ht="19.9" customHeight="1" spans="1:4">
      <c r="A40" s="73" t="s">
        <v>1951</v>
      </c>
      <c r="B40" s="122" t="s">
        <v>1952</v>
      </c>
      <c r="C40" s="124" t="s">
        <v>1953</v>
      </c>
      <c r="D40" s="125"/>
    </row>
    <row r="41" s="109" customFormat="1" ht="19.9" customHeight="1" spans="1:4">
      <c r="A41" s="73" t="s">
        <v>1954</v>
      </c>
      <c r="B41" s="122" t="s">
        <v>1955</v>
      </c>
      <c r="C41" s="124" t="s">
        <v>1956</v>
      </c>
      <c r="D41" s="125"/>
    </row>
    <row r="42" s="109" customFormat="1" ht="19.9" customHeight="1" spans="1:4">
      <c r="A42" s="73" t="s">
        <v>1957</v>
      </c>
      <c r="B42" s="122" t="s">
        <v>1958</v>
      </c>
      <c r="C42" s="124" t="s">
        <v>1959</v>
      </c>
      <c r="D42" s="125"/>
    </row>
    <row r="43" s="109" customFormat="1" ht="19.9" customHeight="1" spans="1:4">
      <c r="A43" s="73" t="s">
        <v>1960</v>
      </c>
      <c r="B43" s="122" t="s">
        <v>1961</v>
      </c>
      <c r="C43" s="124" t="s">
        <v>1962</v>
      </c>
      <c r="D43" s="125"/>
    </row>
    <row r="44" s="109" customFormat="1" ht="19.9" customHeight="1" spans="1:4">
      <c r="A44" s="73" t="s">
        <v>1963</v>
      </c>
      <c r="B44" s="122" t="s">
        <v>1964</v>
      </c>
      <c r="C44" s="124" t="s">
        <v>1965</v>
      </c>
      <c r="D44" s="125"/>
    </row>
    <row r="45" s="109" customFormat="1" ht="19.9" customHeight="1" spans="1:4">
      <c r="A45" s="122" t="s">
        <v>1966</v>
      </c>
      <c r="B45" s="122" t="s">
        <v>1967</v>
      </c>
      <c r="C45" s="124" t="s">
        <v>1968</v>
      </c>
      <c r="D45" s="125"/>
    </row>
    <row r="46" s="109" customFormat="1" ht="19.9" customHeight="1" spans="1:4">
      <c r="A46" s="73" t="s">
        <v>1969</v>
      </c>
      <c r="B46" s="122" t="s">
        <v>1970</v>
      </c>
      <c r="C46" s="124" t="s">
        <v>1968</v>
      </c>
      <c r="D46" s="125"/>
    </row>
    <row r="47" s="109" customFormat="1" ht="19.9" customHeight="1" spans="1:4">
      <c r="A47" s="122" t="s">
        <v>1971</v>
      </c>
      <c r="B47" s="122" t="s">
        <v>1972</v>
      </c>
      <c r="C47" s="124" t="s">
        <v>1133</v>
      </c>
      <c r="D47" s="125"/>
    </row>
    <row r="48" s="109" customFormat="1" ht="19.9" customHeight="1" spans="1:4">
      <c r="A48" s="73" t="s">
        <v>1973</v>
      </c>
      <c r="B48" s="122" t="s">
        <v>1974</v>
      </c>
      <c r="C48" s="124" t="s">
        <v>1133</v>
      </c>
      <c r="D48" s="125"/>
    </row>
    <row r="49" s="109" customFormat="1" ht="19.9" customHeight="1" spans="1:4">
      <c r="A49" s="122" t="s">
        <v>1975</v>
      </c>
      <c r="B49" s="122" t="s">
        <v>1976</v>
      </c>
      <c r="C49" s="124" t="s">
        <v>1977</v>
      </c>
      <c r="D49" s="125"/>
    </row>
    <row r="50" s="109" customFormat="1" ht="19.9" customHeight="1" spans="1:4">
      <c r="A50" s="73" t="s">
        <v>1978</v>
      </c>
      <c r="B50" s="122" t="s">
        <v>1979</v>
      </c>
      <c r="C50" s="124" t="s">
        <v>1977</v>
      </c>
      <c r="D50" s="125"/>
    </row>
    <row r="51" s="109" customFormat="1" ht="19.9" customHeight="1" spans="1:4">
      <c r="A51" s="126" t="s">
        <v>1134</v>
      </c>
      <c r="B51" s="126"/>
      <c r="C51" s="210" t="s">
        <v>1135</v>
      </c>
      <c r="D51" s="211"/>
    </row>
    <row r="52" s="109" customFormat="1" ht="8.5" customHeight="1" spans="1:4">
      <c r="A52" s="212"/>
      <c r="B52" s="127"/>
      <c r="C52" s="127"/>
      <c r="D52" s="128"/>
    </row>
  </sheetData>
  <mergeCells count="5">
    <mergeCell ref="A2:D2"/>
    <mergeCell ref="C3:D3"/>
    <mergeCell ref="A4:B4"/>
    <mergeCell ref="A51:B51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一般公共预算部分（扉页1）</vt:lpstr>
      <vt:lpstr>1.一般公共预算收支预算总表-全市</vt:lpstr>
      <vt:lpstr>2一般公共预算收入表-全市</vt:lpstr>
      <vt:lpstr>3一般公共预算支出表-全市</vt:lpstr>
      <vt:lpstr>4一般公共预算收支总表-本级</vt:lpstr>
      <vt:lpstr>5一般公共预算收入表-本级</vt:lpstr>
      <vt:lpstr>6一般公共预算支出表-本级（支出功能科目到类）</vt:lpstr>
      <vt:lpstr>7一般公共预算支出表-本级（支出功能科目到项）</vt:lpstr>
      <vt:lpstr>8一般公共预算支出表-本级（支出经济科目）</vt:lpstr>
      <vt:lpstr>9一般公共预算基本支出表</vt:lpstr>
      <vt:lpstr>10一般公共预算三公--汇总</vt:lpstr>
      <vt:lpstr>11一般公共预算对税收返还和转移支付表</vt:lpstr>
      <vt:lpstr>政府性基金部分（扉页1）</vt:lpstr>
      <vt:lpstr>12政府性基金收支总表-全市</vt:lpstr>
      <vt:lpstr>13政府性基金收入表-全市</vt:lpstr>
      <vt:lpstr>14政府性基金支出表-全市</vt:lpstr>
      <vt:lpstr>15政府性基金收支总表-本级</vt:lpstr>
      <vt:lpstr>16政府性基金收入表-本级</vt:lpstr>
      <vt:lpstr>17政府性基金支出表-本级（类级功能科目）</vt:lpstr>
      <vt:lpstr>18政府性基金支出表-本级（项级功能科目）</vt:lpstr>
      <vt:lpstr>19政府性基金支出表-本级（经济科目）</vt:lpstr>
      <vt:lpstr>20政府性基金预算-对地市转移支付</vt:lpstr>
      <vt:lpstr>国有资本经营预算部分（扉页1）</vt:lpstr>
      <vt:lpstr>21国有资本经营预算收支总表</vt:lpstr>
      <vt:lpstr>21国有资本经营预算收入预算表</vt:lpstr>
      <vt:lpstr>22全市国有资本经营预算支出表</vt:lpstr>
      <vt:lpstr>23国有资本经营预算对下提前告知表</vt:lpstr>
      <vt:lpstr>社会保险基金预算部分（扉页1）</vt:lpstr>
      <vt:lpstr>24社保基金预算收支总表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信息中心</cp:lastModifiedBy>
  <dcterms:created xsi:type="dcterms:W3CDTF">2024-01-18T08:38:00Z</dcterms:created>
  <dcterms:modified xsi:type="dcterms:W3CDTF">2024-01-20T08:45:07Z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46B479CF86954FB4B29D09059E15EFE4</vt:lpwstr>
  </property>
</Properties>
</file>